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90" windowWidth="28420" windowHeight="11810"/>
  </bookViews>
  <sheets>
    <sheet name="SUMMARY" sheetId="1" r:id="rId1"/>
  </sheets>
  <definedNames>
    <definedName name="_xlnm._FilterDatabase" localSheetId="0" hidden="1">SUMMARY!$A$1:$J$19</definedName>
    <definedName name="cgh">#REF!,#REF!,#REF!,#REF!,#REF!,#REF!,#REF!,#REF!,#REF!,#REF!,#REF!,#REF!,#REF!,#REF!,#REF!,#REF!,#REF!</definedName>
    <definedName name="grh">#REF!,#REF!,#REF!,#REF!,#REF!,#REF!,#REF!,#REF!,#REF!,#REF!,#REF!,#REF!,#REF!,#REF!,#REF!,#REF!,#REF!,#REF!,#REF!,#REF!,#REF!,#REF!,#REF!,#REF!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U42" i="1" l="1"/>
  <c r="R42" i="1"/>
  <c r="D42" i="1"/>
  <c r="D41" i="1"/>
  <c r="AG41" i="1" s="1"/>
  <c r="D40" i="1"/>
  <c r="D39" i="1"/>
  <c r="D38" i="1"/>
  <c r="D37" i="1"/>
  <c r="D36" i="1"/>
  <c r="AJ36" i="1" s="1"/>
  <c r="D35" i="1"/>
  <c r="D34" i="1"/>
  <c r="D33" i="1"/>
  <c r="D32" i="1"/>
  <c r="D31" i="1"/>
  <c r="D30" i="1"/>
  <c r="D29" i="1"/>
  <c r="D28" i="1"/>
  <c r="D27" i="1"/>
  <c r="Q26" i="1"/>
  <c r="T26" i="1"/>
  <c r="S26" i="1"/>
  <c r="D26" i="1"/>
  <c r="T25" i="1"/>
  <c r="AH25" i="1"/>
  <c r="D25" i="1"/>
  <c r="D24" i="1"/>
  <c r="C24" i="1"/>
  <c r="D23" i="1"/>
  <c r="D22" i="1"/>
  <c r="AG22" i="1" s="1"/>
  <c r="D21" i="1"/>
  <c r="D19" i="1"/>
  <c r="AG19" i="1" s="1"/>
  <c r="AH18" i="1"/>
  <c r="D18" i="1"/>
  <c r="T17" i="1"/>
  <c r="AG17" i="1"/>
  <c r="AH17" i="1"/>
  <c r="D17" i="1"/>
  <c r="D16" i="1"/>
  <c r="D15" i="1"/>
  <c r="AH14" i="1"/>
  <c r="D14" i="1"/>
  <c r="AH13" i="1"/>
  <c r="D13" i="1"/>
  <c r="AH12" i="1"/>
  <c r="D12" i="1"/>
  <c r="D11" i="1"/>
  <c r="D10" i="1"/>
  <c r="D9" i="1"/>
  <c r="C9" i="1"/>
  <c r="AH8" i="1"/>
  <c r="D8" i="1"/>
  <c r="T7" i="1"/>
  <c r="S7" i="1"/>
  <c r="Q7" i="1"/>
  <c r="D7" i="1"/>
  <c r="P7" i="1" s="1"/>
  <c r="D6" i="1"/>
  <c r="D5" i="1"/>
  <c r="D4" i="1"/>
  <c r="S24" i="1" l="1"/>
  <c r="AG4" i="1"/>
  <c r="AH24" i="1"/>
  <c r="AH6" i="1"/>
  <c r="T9" i="1"/>
  <c r="AG11" i="1"/>
  <c r="AG13" i="1"/>
  <c r="AG15" i="1"/>
  <c r="AJ17" i="1"/>
  <c r="AG23" i="1"/>
  <c r="AH29" i="1"/>
  <c r="AH33" i="1"/>
  <c r="AH36" i="1"/>
  <c r="S9" i="1"/>
  <c r="P24" i="1"/>
  <c r="AG33" i="1"/>
  <c r="AJ4" i="1"/>
  <c r="AG6" i="1"/>
  <c r="AC7" i="1"/>
  <c r="AG24" i="1"/>
  <c r="Q25" i="1"/>
  <c r="AC25" i="1" s="1"/>
  <c r="Z7" i="1"/>
  <c r="AJ12" i="1"/>
  <c r="AG14" i="1"/>
  <c r="AH28" i="1"/>
  <c r="AH34" i="1"/>
  <c r="AH41" i="1"/>
  <c r="AH42" i="1"/>
  <c r="AG12" i="1"/>
  <c r="AH7" i="1"/>
  <c r="AG35" i="1"/>
  <c r="P9" i="1"/>
  <c r="AJ35" i="1"/>
  <c r="AH38" i="1"/>
  <c r="AH19" i="1"/>
  <c r="AH23" i="1"/>
  <c r="AJ24" i="1"/>
  <c r="AJ8" i="1"/>
  <c r="AJ13" i="1"/>
  <c r="AH4" i="1"/>
  <c r="AJ5" i="1"/>
  <c r="AG5" i="1"/>
  <c r="AH9" i="1"/>
  <c r="AJ21" i="1"/>
  <c r="AJ26" i="1"/>
  <c r="AC26" i="1"/>
  <c r="AH5" i="1"/>
  <c r="AJ25" i="1"/>
  <c r="AH26" i="1"/>
  <c r="Z26" i="1"/>
  <c r="AH27" i="1"/>
  <c r="AJ29" i="1"/>
  <c r="AJ32" i="1"/>
  <c r="Y7" i="1"/>
  <c r="AB7" i="1"/>
  <c r="AJ10" i="1"/>
  <c r="AG10" i="1"/>
  <c r="AH11" i="1"/>
  <c r="S17" i="1"/>
  <c r="Z17" i="1" s="1"/>
  <c r="AG21" i="1"/>
  <c r="AJ31" i="1"/>
  <c r="AG31" i="1"/>
  <c r="AJ40" i="1"/>
  <c r="AG40" i="1"/>
  <c r="AJ42" i="1"/>
  <c r="AG42" i="1"/>
  <c r="AH10" i="1"/>
  <c r="AH15" i="1"/>
  <c r="Q24" i="1"/>
  <c r="AG29" i="1"/>
  <c r="AG32" i="1"/>
  <c r="AG34" i="1"/>
  <c r="AJ15" i="1"/>
  <c r="AH16" i="1"/>
  <c r="AG18" i="1"/>
  <c r="AH22" i="1"/>
  <c r="AB24" i="1"/>
  <c r="AG26" i="1"/>
  <c r="AH32" i="1"/>
  <c r="AJ37" i="1"/>
  <c r="AG37" i="1"/>
  <c r="AH40" i="1"/>
  <c r="AH35" i="1"/>
  <c r="AJ18" i="1"/>
  <c r="AJ28" i="1"/>
  <c r="AG9" i="1"/>
  <c r="AJ11" i="1"/>
  <c r="AJ14" i="1"/>
  <c r="AH21" i="1"/>
  <c r="T24" i="1"/>
  <c r="Z24" i="1" s="1"/>
  <c r="AG28" i="1"/>
  <c r="AH30" i="1"/>
  <c r="AJ33" i="1"/>
  <c r="AG36" i="1"/>
  <c r="AJ9" i="1"/>
  <c r="AJ16" i="1"/>
  <c r="AG16" i="1"/>
  <c r="AJ19" i="1"/>
  <c r="AJ23" i="1"/>
  <c r="AJ34" i="1"/>
  <c r="AH39" i="1"/>
  <c r="AJ27" i="1"/>
  <c r="AJ6" i="1"/>
  <c r="AJ7" i="1"/>
  <c r="AG7" i="1"/>
  <c r="AG27" i="1"/>
  <c r="AJ22" i="1"/>
  <c r="AJ41" i="1"/>
  <c r="AG25" i="1"/>
  <c r="P26" i="1"/>
  <c r="AJ30" i="1"/>
  <c r="AG30" i="1"/>
  <c r="AH37" i="1"/>
  <c r="AJ38" i="1"/>
  <c r="AG38" i="1"/>
  <c r="AG8" i="1"/>
  <c r="AH31" i="1"/>
  <c r="AG39" i="1"/>
  <c r="AJ39" i="1"/>
  <c r="Q9" i="1"/>
  <c r="Z9" i="1" l="1"/>
  <c r="AB9" i="1"/>
  <c r="AC9" i="1"/>
  <c r="Y9" i="1"/>
  <c r="AC24" i="1"/>
  <c r="Y24" i="1"/>
  <c r="Y26" i="1"/>
  <c r="AB26" i="1"/>
  <c r="C21" i="1" l="1"/>
  <c r="P21" i="1" s="1"/>
  <c r="Q28" i="1"/>
  <c r="Q40" i="1"/>
  <c r="Q14" i="1"/>
  <c r="T14" i="1"/>
  <c r="AC14" i="1" l="1"/>
  <c r="Q17" i="1"/>
  <c r="AC17" i="1" s="1"/>
  <c r="S25" i="1"/>
  <c r="Z25" i="1" s="1"/>
  <c r="Q15" i="1"/>
  <c r="AC15" i="1" s="1"/>
  <c r="C40" i="1"/>
  <c r="P40" i="1" s="1"/>
  <c r="T22" i="1"/>
  <c r="Q22" i="1"/>
  <c r="S22" i="1"/>
  <c r="C22" i="1"/>
  <c r="P22" i="1" s="1"/>
  <c r="C34" i="1"/>
  <c r="P34" i="1" s="1"/>
  <c r="Q34" i="1"/>
  <c r="S34" i="1"/>
  <c r="S41" i="1"/>
  <c r="C41" i="1"/>
  <c r="P41" i="1" s="1"/>
  <c r="Q41" i="1"/>
  <c r="C36" i="1"/>
  <c r="P36" i="1" s="1"/>
  <c r="S35" i="1"/>
  <c r="T35" i="1"/>
  <c r="C28" i="1"/>
  <c r="P28" i="1" s="1"/>
  <c r="T28" i="1"/>
  <c r="AC28" i="1" s="1"/>
  <c r="T10" i="1"/>
  <c r="Q10" i="1"/>
  <c r="S28" i="1"/>
  <c r="Q6" i="1"/>
  <c r="C33" i="1"/>
  <c r="P33" i="1" s="1"/>
  <c r="S29" i="1"/>
  <c r="S37" i="1"/>
  <c r="T19" i="1"/>
  <c r="T27" i="1"/>
  <c r="C23" i="1"/>
  <c r="P23" i="1" s="1"/>
  <c r="C30" i="1"/>
  <c r="P30" i="1" s="1"/>
  <c r="C42" i="1"/>
  <c r="P42" i="1" s="1"/>
  <c r="T33" i="1"/>
  <c r="Q42" i="1"/>
  <c r="Q32" i="1"/>
  <c r="T40" i="1"/>
  <c r="AC40" i="1" s="1"/>
  <c r="Q5" i="1"/>
  <c r="Q4" i="1"/>
  <c r="C25" i="1"/>
  <c r="P25" i="1" s="1"/>
  <c r="C31" i="1"/>
  <c r="P31" i="1" s="1"/>
  <c r="C38" i="1"/>
  <c r="P38" i="1" s="1"/>
  <c r="Q8" i="1"/>
  <c r="AC8" i="1" s="1"/>
  <c r="T4" i="1"/>
  <c r="S32" i="1"/>
  <c r="S36" i="1"/>
  <c r="S40" i="1"/>
  <c r="T18" i="1"/>
  <c r="T21" i="1"/>
  <c r="T30" i="1"/>
  <c r="T34" i="1"/>
  <c r="T38" i="1"/>
  <c r="C32" i="1"/>
  <c r="P32" i="1" s="1"/>
  <c r="Q29" i="1"/>
  <c r="Q33" i="1"/>
  <c r="Q37" i="1"/>
  <c r="T41" i="1"/>
  <c r="C39" i="1"/>
  <c r="P39" i="1" s="1"/>
  <c r="T5" i="1"/>
  <c r="S33" i="1"/>
  <c r="Z33" i="1" s="1"/>
  <c r="T13" i="1"/>
  <c r="T23" i="1"/>
  <c r="T31" i="1"/>
  <c r="T39" i="1"/>
  <c r="Q18" i="1"/>
  <c r="Q13" i="1"/>
  <c r="S23" i="1"/>
  <c r="S31" i="1"/>
  <c r="S39" i="1"/>
  <c r="T11" i="1"/>
  <c r="T29" i="1"/>
  <c r="T37" i="1"/>
  <c r="C29" i="1"/>
  <c r="P29" i="1" s="1"/>
  <c r="Q21" i="1"/>
  <c r="Q30" i="1"/>
  <c r="AC30" i="1" s="1"/>
  <c r="Q38" i="1"/>
  <c r="AC38" i="1" s="1"/>
  <c r="T42" i="1"/>
  <c r="C35" i="1"/>
  <c r="P35" i="1" s="1"/>
  <c r="Q11" i="1"/>
  <c r="T6" i="1"/>
  <c r="S21" i="1"/>
  <c r="Z21" i="1" s="1"/>
  <c r="S30" i="1"/>
  <c r="Z30" i="1" s="1"/>
  <c r="S38" i="1"/>
  <c r="S42" i="1"/>
  <c r="T32" i="1"/>
  <c r="T36" i="1"/>
  <c r="C27" i="1"/>
  <c r="P27" i="1" s="1"/>
  <c r="C37" i="1"/>
  <c r="P37" i="1" s="1"/>
  <c r="Q19" i="1"/>
  <c r="Q23" i="1"/>
  <c r="Q27" i="1"/>
  <c r="Q31" i="1"/>
  <c r="AC31" i="1" s="1"/>
  <c r="Q35" i="1"/>
  <c r="Q39" i="1"/>
  <c r="AC35" i="1" l="1"/>
  <c r="AC21" i="1"/>
  <c r="AC39" i="1"/>
  <c r="Z38" i="1"/>
  <c r="AC13" i="1"/>
  <c r="AC19" i="1"/>
  <c r="Z42" i="1"/>
  <c r="AC27" i="1"/>
  <c r="AC23" i="1"/>
  <c r="AC11" i="1"/>
  <c r="AC33" i="1"/>
  <c r="Z40" i="1"/>
  <c r="AC10" i="1"/>
  <c r="AC4" i="1"/>
  <c r="Z23" i="1"/>
  <c r="Z39" i="1"/>
  <c r="AC37" i="1"/>
  <c r="AC18" i="1"/>
  <c r="Y39" i="1"/>
  <c r="AB39" i="1"/>
  <c r="AC41" i="1"/>
  <c r="AC34" i="1"/>
  <c r="AB38" i="1"/>
  <c r="Y38" i="1"/>
  <c r="AC5" i="1"/>
  <c r="Y42" i="1"/>
  <c r="AB42" i="1"/>
  <c r="Z37" i="1"/>
  <c r="AC22" i="1"/>
  <c r="Y29" i="1"/>
  <c r="AB29" i="1"/>
  <c r="Z28" i="1"/>
  <c r="AB41" i="1"/>
  <c r="Y41" i="1"/>
  <c r="AB34" i="1"/>
  <c r="Y34" i="1"/>
  <c r="Y40" i="1"/>
  <c r="AB40" i="1"/>
  <c r="Y32" i="1"/>
  <c r="AB32" i="1"/>
  <c r="AB31" i="1"/>
  <c r="Y31" i="1"/>
  <c r="AC42" i="1"/>
  <c r="Y30" i="1"/>
  <c r="AB30" i="1"/>
  <c r="Z29" i="1"/>
  <c r="Y27" i="1"/>
  <c r="AB35" i="1"/>
  <c r="Y35" i="1"/>
  <c r="Z31" i="1"/>
  <c r="Y28" i="1"/>
  <c r="AB28" i="1"/>
  <c r="Z41" i="1"/>
  <c r="AB37" i="1"/>
  <c r="Y37" i="1"/>
  <c r="Z36" i="1"/>
  <c r="AB25" i="1"/>
  <c r="Y25" i="1"/>
  <c r="AC32" i="1"/>
  <c r="Y23" i="1"/>
  <c r="AB23" i="1"/>
  <c r="Y33" i="1"/>
  <c r="AB33" i="1"/>
  <c r="Z35" i="1"/>
  <c r="Y22" i="1"/>
  <c r="AB22" i="1"/>
  <c r="AB36" i="1"/>
  <c r="Z34" i="1"/>
  <c r="Y21" i="1"/>
  <c r="AC29" i="1"/>
  <c r="Z32" i="1"/>
  <c r="AC6" i="1"/>
  <c r="Z22" i="1"/>
  <c r="AB21" i="1"/>
  <c r="T12" i="1"/>
  <c r="Q12" i="1"/>
  <c r="S27" i="1"/>
  <c r="Z27" i="1" s="1"/>
  <c r="Q36" i="1"/>
  <c r="AC36" i="1" s="1"/>
  <c r="T16" i="1"/>
  <c r="Q16" i="1"/>
  <c r="AC12" i="1" l="1"/>
  <c r="AC16" i="1"/>
  <c r="AB27" i="1"/>
  <c r="Y36" i="1"/>
  <c r="C11" i="1" l="1"/>
  <c r="P11" i="1" s="1"/>
  <c r="C6" i="1"/>
  <c r="P6" i="1" s="1"/>
  <c r="C18" i="1"/>
  <c r="P18" i="1" s="1"/>
  <c r="Y11" i="1" l="1"/>
  <c r="Y18" i="1"/>
  <c r="Y6" i="1"/>
  <c r="C17" i="1"/>
  <c r="P17" i="1" s="1"/>
  <c r="S15" i="1"/>
  <c r="Z15" i="1" s="1"/>
  <c r="C15" i="1"/>
  <c r="P15" i="1" s="1"/>
  <c r="C10" i="1"/>
  <c r="P10" i="1" s="1"/>
  <c r="C14" i="1"/>
  <c r="P14" i="1" s="1"/>
  <c r="S19" i="1"/>
  <c r="Z19" i="1" s="1"/>
  <c r="C12" i="1"/>
  <c r="P12" i="1" s="1"/>
  <c r="C19" i="1"/>
  <c r="P19" i="1" s="1"/>
  <c r="S6" i="1"/>
  <c r="Z6" i="1" s="1"/>
  <c r="C13" i="1"/>
  <c r="P13" i="1" s="1"/>
  <c r="S14" i="1"/>
  <c r="Z14" i="1" s="1"/>
  <c r="S12" i="1"/>
  <c r="Z12" i="1" s="1"/>
  <c r="S18" i="1"/>
  <c r="Z18" i="1" s="1"/>
  <c r="S4" i="1"/>
  <c r="Z4" i="1" s="1"/>
  <c r="S10" i="1"/>
  <c r="Z10" i="1" s="1"/>
  <c r="C4" i="1"/>
  <c r="P4" i="1" s="1"/>
  <c r="C16" i="1"/>
  <c r="P16" i="1" s="1"/>
  <c r="S16" i="1"/>
  <c r="Z16" i="1" s="1"/>
  <c r="S8" i="1"/>
  <c r="Z8" i="1" s="1"/>
  <c r="C5" i="1"/>
  <c r="P5" i="1" s="1"/>
  <c r="S5" i="1"/>
  <c r="Z5" i="1" s="1"/>
  <c r="S13" i="1"/>
  <c r="Z13" i="1" s="1"/>
  <c r="C8" i="1"/>
  <c r="P8" i="1" s="1"/>
  <c r="S11" i="1"/>
  <c r="Z11" i="1" s="1"/>
  <c r="AB6" i="1" l="1"/>
  <c r="AB17" i="1"/>
  <c r="Y17" i="1"/>
  <c r="Y12" i="1"/>
  <c r="AB12" i="1"/>
  <c r="AB5" i="1"/>
  <c r="Y5" i="1"/>
  <c r="AB13" i="1"/>
  <c r="Y13" i="1"/>
  <c r="AB15" i="1"/>
  <c r="Y15" i="1"/>
  <c r="AB16" i="1"/>
  <c r="Y16" i="1"/>
  <c r="AB14" i="1"/>
  <c r="Y14" i="1"/>
  <c r="AB18" i="1"/>
  <c r="AB8" i="1"/>
  <c r="Y8" i="1"/>
  <c r="AB4" i="1"/>
  <c r="Y4" i="1"/>
  <c r="Y19" i="1"/>
  <c r="AB19" i="1"/>
  <c r="Y10" i="1"/>
  <c r="AB10" i="1"/>
  <c r="AB11" i="1"/>
</calcChain>
</file>

<file path=xl/sharedStrings.xml><?xml version="1.0" encoding="utf-8"?>
<sst xmlns="http://schemas.openxmlformats.org/spreadsheetml/2006/main" count="88" uniqueCount="64">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</sst>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  <xf numFmtId="0" fontId="1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34" applyNumberFormat="0" applyAlignment="0" applyProtection="0"/>
    <xf numFmtId="0" fontId="23" fillId="11" borderId="35" applyNumberFormat="0" applyAlignment="0" applyProtection="0"/>
    <xf numFmtId="0" fontId="24" fillId="11" borderId="34" applyNumberFormat="0" applyAlignment="0" applyProtection="0"/>
    <xf numFmtId="0" fontId="25" fillId="0" borderId="36" applyNumberFormat="0" applyFill="0" applyAlignment="0" applyProtection="0"/>
    <xf numFmtId="0" fontId="26" fillId="2" borderId="1" applyNumberFormat="0" applyAlignment="0" applyProtection="0"/>
    <xf numFmtId="0" fontId="1" fillId="0" borderId="0" applyNumberFormat="0" applyFill="0" applyBorder="0" applyAlignment="0" applyProtection="0"/>
    <xf numFmtId="0" fontId="14" fillId="12" borderId="37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29" fillId="36" borderId="0" applyNumberFormat="0" applyBorder="0" applyAlignment="0" applyProtection="0"/>
  </cellStyleXfs>
  <cellXfs count="89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64" fontId="0" fillId="6" borderId="21" xfId="0" applyNumberFormat="1" applyFill="1" applyBorder="1"/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0" fontId="0" fillId="5" borderId="14" xfId="0" applyNumberFormat="1" applyFill="1" applyBorder="1"/>
    <xf numFmtId="0" fontId="9" fillId="4" borderId="16" xfId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21" xfId="0" applyNumberFormat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2" fontId="0" fillId="0" borderId="30" xfId="0" applyNumberFormat="1" applyBorder="1"/>
    <xf numFmtId="2" fontId="0" fillId="0" borderId="21" xfId="0" applyNumberFormat="1" applyBorder="1"/>
    <xf numFmtId="0" fontId="10" fillId="0" borderId="0" xfId="0" applyFont="1"/>
    <xf numFmtId="164" fontId="0" fillId="0" borderId="0" xfId="0" applyNumberFormat="1"/>
    <xf numFmtId="10" fontId="0" fillId="0" borderId="0" xfId="0" applyNumberFormat="1"/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6" borderId="18" xfId="0" applyNumberFormat="1" applyFill="1" applyBorder="1"/>
    <xf numFmtId="164" fontId="0" fillId="6" borderId="21" xfId="0" applyNumberFormat="1" applyFill="1" applyBorder="1"/>
    <xf numFmtId="164" fontId="0" fillId="0" borderId="30" xfId="0" applyNumberFormat="1" applyBorder="1"/>
    <xf numFmtId="164" fontId="0" fillId="0" borderId="21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6" borderId="21" xfId="0" applyNumberFormat="1" applyFill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164" fontId="0" fillId="0" borderId="30" xfId="0" applyNumberFormat="1" applyBorder="1"/>
    <xf numFmtId="164" fontId="0" fillId="0" borderId="21" xfId="0" applyNumberFormat="1" applyBorder="1"/>
    <xf numFmtId="2" fontId="0" fillId="0" borderId="30" xfId="0" applyNumberFormat="1" applyBorder="1"/>
    <xf numFmtId="2" fontId="0" fillId="0" borderId="21" xfId="0" applyNumberFormat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Bordered" xfId="2"/>
    <cellStyle name="Calculation" xfId="17" builtinId="22" customBuiltin="1"/>
    <cellStyle name="Check Cell" xfId="19" builtinId="23" customBuiltin="1"/>
    <cellStyle name="Check Cell 2" xfId="3"/>
    <cellStyle name="Default" xf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5"/>
    <cellStyle name="Note" xfId="21" builtinId="10" customBuiltin="1"/>
    <cellStyle name="Output" xfId="16" builtinId="21" customBuiltin="1"/>
    <cellStyle name="Title" xfId="7" builtinId="15" customBuiltin="1"/>
    <cellStyle name="TitleCenterColouredBold" xfId="1"/>
    <cellStyle name="TitleLeft" xfId="6"/>
    <cellStyle name="Total" xfId="23" builtinId="25" customBuiltin="1"/>
    <cellStyle name="Warning Text" xfId="20" builtinId="11" customBuiltin="1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5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6" sqref="J46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49" customWidth="1"/>
    <col min="18" max="18" width="11.6328125" style="49" hidden="1" customWidth="1"/>
    <col min="19" max="20" width="11.6328125" style="49" customWidth="1"/>
    <col min="21" max="21" width="11.6328125" style="49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68" t="s">
        <v>0</v>
      </c>
      <c r="B1" s="69"/>
      <c r="C1" s="70" t="s">
        <v>1</v>
      </c>
      <c r="D1" s="70"/>
      <c r="E1" s="70"/>
      <c r="F1" s="70"/>
      <c r="G1" s="70" t="s">
        <v>2</v>
      </c>
      <c r="H1" s="70"/>
      <c r="I1" s="70"/>
      <c r="J1" s="70"/>
      <c r="K1" s="70" t="s">
        <v>3</v>
      </c>
      <c r="L1" s="70"/>
      <c r="M1" s="70"/>
      <c r="N1" s="70"/>
      <c r="O1" s="1"/>
      <c r="P1" s="60" t="s">
        <v>1</v>
      </c>
      <c r="Q1" s="61"/>
      <c r="R1" s="62"/>
      <c r="S1" s="60" t="s">
        <v>2</v>
      </c>
      <c r="T1" s="61"/>
      <c r="U1" s="62"/>
      <c r="W1" s="55" t="s">
        <v>4</v>
      </c>
      <c r="Y1" s="58" t="s">
        <v>5</v>
      </c>
      <c r="Z1" s="59"/>
      <c r="AB1" s="60" t="s">
        <v>6</v>
      </c>
      <c r="AC1" s="61"/>
      <c r="AD1" s="62"/>
      <c r="AF1" s="60" t="s">
        <v>7</v>
      </c>
      <c r="AG1" s="61"/>
      <c r="AH1" s="61"/>
      <c r="AI1" s="61"/>
      <c r="AJ1" s="62"/>
    </row>
    <row r="2" spans="1:36" ht="39.75" customHeight="1" thickBot="1" x14ac:dyDescent="0.4">
      <c r="A2" s="68"/>
      <c r="B2" s="69"/>
      <c r="C2" s="52" t="s">
        <v>8</v>
      </c>
      <c r="D2" s="52"/>
      <c r="E2" s="52" t="s">
        <v>9</v>
      </c>
      <c r="F2" s="52"/>
      <c r="G2" s="52" t="s">
        <v>8</v>
      </c>
      <c r="H2" s="52"/>
      <c r="I2" s="52" t="s">
        <v>9</v>
      </c>
      <c r="J2" s="52"/>
      <c r="K2" s="52" t="s">
        <v>10</v>
      </c>
      <c r="L2" s="52"/>
      <c r="M2" s="52" t="s">
        <v>11</v>
      </c>
      <c r="N2" s="52"/>
      <c r="O2" s="2"/>
      <c r="P2" s="50" t="s">
        <v>12</v>
      </c>
      <c r="Q2" s="52" t="s">
        <v>13</v>
      </c>
      <c r="R2" s="52" t="s">
        <v>14</v>
      </c>
      <c r="S2" s="52" t="s">
        <v>12</v>
      </c>
      <c r="T2" s="52" t="s">
        <v>13</v>
      </c>
      <c r="U2" s="52" t="s">
        <v>14</v>
      </c>
      <c r="W2" s="56"/>
      <c r="Y2" s="52" t="s">
        <v>15</v>
      </c>
      <c r="Z2" s="52" t="s">
        <v>16</v>
      </c>
      <c r="AB2" s="52" t="s">
        <v>17</v>
      </c>
      <c r="AC2" s="52" t="s">
        <v>13</v>
      </c>
      <c r="AD2" s="52" t="s">
        <v>14</v>
      </c>
      <c r="AF2" s="67" t="s">
        <v>18</v>
      </c>
      <c r="AG2" s="53" t="s">
        <v>19</v>
      </c>
      <c r="AH2" s="53" t="s">
        <v>20</v>
      </c>
      <c r="AI2" s="53" t="s">
        <v>3</v>
      </c>
      <c r="AJ2" s="53" t="s">
        <v>21</v>
      </c>
    </row>
    <row r="3" spans="1:36" ht="39.5" thickBot="1" x14ac:dyDescent="0.4">
      <c r="A3" s="63">
        <v>44562</v>
      </c>
      <c r="B3" s="64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51"/>
      <c r="Q3" s="50"/>
      <c r="R3" s="50"/>
      <c r="S3" s="50"/>
      <c r="T3" s="50"/>
      <c r="U3" s="50"/>
      <c r="W3" s="57"/>
      <c r="Y3" s="50"/>
      <c r="Z3" s="50"/>
      <c r="AB3" s="50"/>
      <c r="AC3" s="50"/>
      <c r="AD3" s="50"/>
      <c r="AF3" s="67"/>
      <c r="AG3" s="54"/>
      <c r="AH3" s="54"/>
      <c r="AI3" s="54"/>
      <c r="AJ3" s="54"/>
    </row>
    <row r="4" spans="1:36" ht="15" customHeight="1" x14ac:dyDescent="0.35">
      <c r="A4" s="7" t="s">
        <v>24</v>
      </c>
      <c r="B4" s="8" t="s">
        <v>25</v>
      </c>
      <c r="C4" s="9">
        <f>#REF!</f>
        <v>1395</v>
      </c>
      <c r="D4" s="10">
        <f>#REF!</f>
        <v>1597.5</v>
      </c>
      <c r="E4" s="71">
        <v>930</v>
      </c>
      <c r="F4" s="72">
        <v>817.50000000000045</v>
      </c>
      <c r="G4" s="71">
        <v>930</v>
      </c>
      <c r="H4" s="72">
        <v>1130</v>
      </c>
      <c r="I4" s="71">
        <v>620</v>
      </c>
      <c r="J4" s="72">
        <v>560</v>
      </c>
      <c r="K4" s="71">
        <v>0</v>
      </c>
      <c r="L4" s="72">
        <v>0</v>
      </c>
      <c r="M4" s="71">
        <v>0</v>
      </c>
      <c r="N4" s="72">
        <v>0</v>
      </c>
      <c r="O4" s="11"/>
      <c r="P4" s="12">
        <f t="shared" ref="P4:P19" si="0">D4/C4</f>
        <v>1.1451612903225807</v>
      </c>
      <c r="Q4" s="12">
        <f t="shared" ref="Q4:Q19" si="1">F4/E4</f>
        <v>0.87903225806451657</v>
      </c>
      <c r="R4" s="13"/>
      <c r="S4" s="12">
        <f t="shared" ref="S4:S19" si="2">H4/G4</f>
        <v>1.2150537634408602</v>
      </c>
      <c r="T4" s="12">
        <f>J4/I4</f>
        <v>0.90322580645161288</v>
      </c>
      <c r="U4" s="13"/>
      <c r="W4" s="14"/>
      <c r="Y4" s="12">
        <f t="shared" ref="Y4:Y19" si="3">SUM(P4:Q4)/2</f>
        <v>1.0120967741935487</v>
      </c>
      <c r="Z4" s="12">
        <f>SUM(S4:T4)/2</f>
        <v>1.0591397849462365</v>
      </c>
      <c r="AB4" s="12">
        <f t="shared" ref="AB4:AC19" si="4">(P4+S4)/2</f>
        <v>1.1801075268817205</v>
      </c>
      <c r="AC4" s="12">
        <f t="shared" si="4"/>
        <v>0.89112903225806472</v>
      </c>
      <c r="AD4" s="13"/>
      <c r="AF4" s="15">
        <v>473</v>
      </c>
      <c r="AG4" s="16">
        <f>(D4+H4)/AF4</f>
        <v>5.7663847780126849</v>
      </c>
      <c r="AH4" s="16">
        <f t="shared" ref="AH4:AH19" si="5">(F4+J4)/AF4</f>
        <v>2.9122621564482039</v>
      </c>
      <c r="AI4" s="17"/>
      <c r="AJ4" s="16">
        <f>(D4+F4+H4+J4)/AF4</f>
        <v>8.6786469344608879</v>
      </c>
    </row>
    <row r="5" spans="1:36" ht="15" customHeight="1" x14ac:dyDescent="0.35">
      <c r="A5" s="7"/>
      <c r="B5" s="18" t="s">
        <v>26</v>
      </c>
      <c r="C5" s="9">
        <f>#REF!</f>
        <v>2175</v>
      </c>
      <c r="D5" s="10">
        <f>#REF!</f>
        <v>2197.5</v>
      </c>
      <c r="E5" s="71">
        <v>1477.5</v>
      </c>
      <c r="F5" s="72">
        <v>1372.4999999999998</v>
      </c>
      <c r="G5" s="71">
        <v>1240</v>
      </c>
      <c r="H5" s="72">
        <v>1460.0000000000002</v>
      </c>
      <c r="I5" s="71">
        <v>620</v>
      </c>
      <c r="J5" s="72">
        <v>850.00000000000023</v>
      </c>
      <c r="K5" s="71">
        <v>0</v>
      </c>
      <c r="L5" s="72">
        <v>0</v>
      </c>
      <c r="M5" s="71">
        <v>0</v>
      </c>
      <c r="N5" s="72">
        <v>0</v>
      </c>
      <c r="O5" s="11"/>
      <c r="P5" s="12">
        <f t="shared" si="0"/>
        <v>1.0103448275862068</v>
      </c>
      <c r="Q5" s="12">
        <f t="shared" si="1"/>
        <v>0.92893401015228416</v>
      </c>
      <c r="R5" s="13"/>
      <c r="S5" s="12">
        <f t="shared" si="2"/>
        <v>1.17741935483871</v>
      </c>
      <c r="T5" s="12">
        <f>J5/I5</f>
        <v>1.3709677419354842</v>
      </c>
      <c r="U5" s="13"/>
      <c r="W5" s="14"/>
      <c r="Y5" s="12">
        <f t="shared" si="3"/>
        <v>0.96963941886924543</v>
      </c>
      <c r="Z5" s="12">
        <f t="shared" ref="Z5:Z19" si="6">SUM(S5:T5)/2</f>
        <v>1.274193548387097</v>
      </c>
      <c r="AB5" s="12">
        <f t="shared" si="4"/>
        <v>1.0938820912124583</v>
      </c>
      <c r="AC5" s="12">
        <f t="shared" si="4"/>
        <v>1.1499508760438841</v>
      </c>
      <c r="AD5" s="13"/>
      <c r="AF5" s="15">
        <v>800</v>
      </c>
      <c r="AG5" s="16">
        <f t="shared" ref="AG5:AG18" si="7">(D5+H5)/AF5</f>
        <v>4.5718750000000004</v>
      </c>
      <c r="AH5" s="16">
        <f t="shared" si="5"/>
        <v>2.7781250000000002</v>
      </c>
      <c r="AI5" s="17"/>
      <c r="AJ5" s="16">
        <f t="shared" ref="AJ5:AJ19" si="8">(D5+F5+H5+J5)/AF5</f>
        <v>7.35</v>
      </c>
    </row>
    <row r="6" spans="1:36" ht="15" hidden="1" customHeight="1" x14ac:dyDescent="0.35">
      <c r="A6" s="7"/>
      <c r="B6" s="18" t="s">
        <v>27</v>
      </c>
      <c r="C6" s="9">
        <f>#REF!</f>
        <v>1627.5</v>
      </c>
      <c r="D6" s="10">
        <f>#REF!</f>
        <v>0</v>
      </c>
      <c r="E6" s="71">
        <v>1627.5</v>
      </c>
      <c r="F6" s="72">
        <v>0</v>
      </c>
      <c r="G6" s="71">
        <v>930</v>
      </c>
      <c r="H6" s="72">
        <v>0</v>
      </c>
      <c r="I6" s="71">
        <v>620</v>
      </c>
      <c r="J6" s="72">
        <v>0</v>
      </c>
      <c r="K6" s="71">
        <v>0</v>
      </c>
      <c r="L6" s="72">
        <v>0</v>
      </c>
      <c r="M6" s="71">
        <v>0</v>
      </c>
      <c r="N6" s="72">
        <v>0</v>
      </c>
      <c r="O6" s="11"/>
      <c r="P6" s="12">
        <f t="shared" si="0"/>
        <v>0</v>
      </c>
      <c r="Q6" s="12">
        <f t="shared" si="1"/>
        <v>0</v>
      </c>
      <c r="R6" s="13"/>
      <c r="S6" s="12">
        <f t="shared" si="2"/>
        <v>0</v>
      </c>
      <c r="T6" s="12">
        <f>J6/I6</f>
        <v>0</v>
      </c>
      <c r="U6" s="13"/>
      <c r="W6" s="14"/>
      <c r="Y6" s="12">
        <f t="shared" si="3"/>
        <v>0</v>
      </c>
      <c r="Z6" s="12">
        <f t="shared" si="6"/>
        <v>0</v>
      </c>
      <c r="AB6" s="12">
        <f t="shared" si="4"/>
        <v>0</v>
      </c>
      <c r="AC6" s="12">
        <f t="shared" si="4"/>
        <v>0</v>
      </c>
      <c r="AD6" s="13"/>
      <c r="AF6" s="15"/>
      <c r="AG6" s="16" t="e">
        <f t="shared" si="7"/>
        <v>#DIV/0!</v>
      </c>
      <c r="AH6" s="16" t="e">
        <f t="shared" si="5"/>
        <v>#DIV/0!</v>
      </c>
      <c r="AI6" s="17"/>
      <c r="AJ6" s="16" t="e">
        <f t="shared" si="8"/>
        <v>#DIV/0!</v>
      </c>
    </row>
    <row r="7" spans="1:36" ht="15" customHeight="1" x14ac:dyDescent="0.35">
      <c r="A7" s="7"/>
      <c r="B7" s="18" t="s">
        <v>28</v>
      </c>
      <c r="C7" s="19">
        <v>3000</v>
      </c>
      <c r="D7" s="10">
        <f>#REF!</f>
        <v>3000</v>
      </c>
      <c r="E7" s="76">
        <v>1972.4999999999995</v>
      </c>
      <c r="F7" s="72">
        <v>1972.4999999999995</v>
      </c>
      <c r="G7" s="76">
        <v>1239.9999999999998</v>
      </c>
      <c r="H7" s="72">
        <v>1239.9999999999998</v>
      </c>
      <c r="I7" s="76">
        <v>1230</v>
      </c>
      <c r="J7" s="72">
        <v>1230</v>
      </c>
      <c r="K7" s="71">
        <v>0</v>
      </c>
      <c r="L7" s="72">
        <v>0</v>
      </c>
      <c r="M7" s="71">
        <v>0</v>
      </c>
      <c r="N7" s="72">
        <v>0</v>
      </c>
      <c r="O7" s="11"/>
      <c r="P7" s="12">
        <f t="shared" si="0"/>
        <v>1</v>
      </c>
      <c r="Q7" s="12">
        <f t="shared" si="1"/>
        <v>1</v>
      </c>
      <c r="R7" s="13"/>
      <c r="S7" s="12">
        <f t="shared" si="2"/>
        <v>1</v>
      </c>
      <c r="T7" s="12">
        <f>J7/I7</f>
        <v>1</v>
      </c>
      <c r="U7" s="13"/>
      <c r="W7" s="14"/>
      <c r="Y7" s="12">
        <f t="shared" si="3"/>
        <v>1</v>
      </c>
      <c r="Z7" s="12">
        <f t="shared" si="6"/>
        <v>1</v>
      </c>
      <c r="AB7" s="12">
        <f t="shared" si="4"/>
        <v>1</v>
      </c>
      <c r="AC7" s="12">
        <f t="shared" si="4"/>
        <v>1</v>
      </c>
      <c r="AD7" s="13"/>
      <c r="AF7" s="15">
        <v>633</v>
      </c>
      <c r="AG7" s="16">
        <f t="shared" si="7"/>
        <v>6.6982622432859396</v>
      </c>
      <c r="AH7" s="16">
        <f t="shared" si="5"/>
        <v>5.0592417061611368</v>
      </c>
      <c r="AI7" s="17"/>
      <c r="AJ7" s="16">
        <f t="shared" si="8"/>
        <v>11.757503949447077</v>
      </c>
    </row>
    <row r="8" spans="1:36" ht="15" customHeight="1" x14ac:dyDescent="0.35">
      <c r="A8" s="7"/>
      <c r="B8" s="18" t="s">
        <v>29</v>
      </c>
      <c r="C8" s="9">
        <f>#REF!</f>
        <v>2482.5</v>
      </c>
      <c r="D8" s="10">
        <f>#REF!</f>
        <v>2407.5000000000005</v>
      </c>
      <c r="E8" s="71">
        <v>465</v>
      </c>
      <c r="F8" s="72">
        <v>435.00000000000006</v>
      </c>
      <c r="G8" s="71">
        <v>930</v>
      </c>
      <c r="H8" s="72">
        <v>930.00000000000045</v>
      </c>
      <c r="I8" s="76">
        <v>309.99999999999994</v>
      </c>
      <c r="J8" s="72">
        <v>309.99999999999994</v>
      </c>
      <c r="K8" s="71">
        <v>0</v>
      </c>
      <c r="L8" s="72">
        <v>0</v>
      </c>
      <c r="M8" s="71">
        <v>0</v>
      </c>
      <c r="N8" s="72">
        <v>0</v>
      </c>
      <c r="O8" s="11"/>
      <c r="P8" s="12">
        <f t="shared" si="0"/>
        <v>0.96978851963746238</v>
      </c>
      <c r="Q8" s="12">
        <f t="shared" si="1"/>
        <v>0.9354838709677421</v>
      </c>
      <c r="R8" s="13"/>
      <c r="S8" s="12">
        <f t="shared" si="2"/>
        <v>1.0000000000000004</v>
      </c>
      <c r="T8" s="20" t="s">
        <v>30</v>
      </c>
      <c r="U8" s="21"/>
      <c r="W8" s="14"/>
      <c r="Y8" s="12">
        <f t="shared" si="3"/>
        <v>0.95263619530260224</v>
      </c>
      <c r="Z8" s="12">
        <f>SUM(S8:T8)/1</f>
        <v>1.0000000000000004</v>
      </c>
      <c r="AB8" s="12">
        <f t="shared" si="4"/>
        <v>0.98489425981873135</v>
      </c>
      <c r="AC8" s="12">
        <f>Q8</f>
        <v>0.9354838709677421</v>
      </c>
      <c r="AD8" s="13"/>
      <c r="AF8" s="15">
        <v>601</v>
      </c>
      <c r="AG8" s="16">
        <f t="shared" si="7"/>
        <v>5.5532445923460916</v>
      </c>
      <c r="AH8" s="16">
        <f t="shared" si="5"/>
        <v>1.2396006655574043</v>
      </c>
      <c r="AI8" s="17"/>
      <c r="AJ8" s="16">
        <f t="shared" si="8"/>
        <v>6.7928452579034957</v>
      </c>
    </row>
    <row r="9" spans="1:36" ht="15" customHeight="1" x14ac:dyDescent="0.35">
      <c r="A9" s="7"/>
      <c r="B9" s="18" t="s">
        <v>31</v>
      </c>
      <c r="C9" s="9">
        <f>#REF!</f>
        <v>2662.5</v>
      </c>
      <c r="D9" s="10">
        <f>#REF!</f>
        <v>2422.5000000000005</v>
      </c>
      <c r="E9" s="71">
        <v>442.5</v>
      </c>
      <c r="F9" s="72">
        <v>457.50000000000006</v>
      </c>
      <c r="G9" s="71">
        <v>1990.0000000000002</v>
      </c>
      <c r="H9" s="72">
        <v>1700</v>
      </c>
      <c r="I9" s="71">
        <v>210</v>
      </c>
      <c r="J9" s="72">
        <v>190</v>
      </c>
      <c r="K9" s="71">
        <v>0</v>
      </c>
      <c r="L9" s="72">
        <v>0</v>
      </c>
      <c r="M9" s="71">
        <v>0</v>
      </c>
      <c r="N9" s="72">
        <v>0</v>
      </c>
      <c r="O9" s="11"/>
      <c r="P9" s="12">
        <f t="shared" si="0"/>
        <v>0.90985915492957758</v>
      </c>
      <c r="Q9" s="12">
        <f t="shared" si="1"/>
        <v>1.0338983050847459</v>
      </c>
      <c r="R9" s="13"/>
      <c r="S9" s="12">
        <f t="shared" si="2"/>
        <v>0.85427135678391952</v>
      </c>
      <c r="T9" s="12">
        <f t="shared" ref="T9:T19" si="9">J9/I9</f>
        <v>0.90476190476190477</v>
      </c>
      <c r="U9" s="13"/>
      <c r="W9" s="14"/>
      <c r="Y9" s="12">
        <f t="shared" si="3"/>
        <v>0.97187873000716174</v>
      </c>
      <c r="Z9" s="12">
        <f t="shared" si="6"/>
        <v>0.87951663077291209</v>
      </c>
      <c r="AB9" s="12">
        <f t="shared" si="4"/>
        <v>0.88206525585674855</v>
      </c>
      <c r="AC9" s="12">
        <f t="shared" si="4"/>
        <v>0.96933010492332539</v>
      </c>
      <c r="AD9" s="13"/>
      <c r="AF9" s="15">
        <v>164</v>
      </c>
      <c r="AG9" s="16">
        <f t="shared" si="7"/>
        <v>25.137195121951219</v>
      </c>
      <c r="AH9" s="16">
        <f t="shared" si="5"/>
        <v>3.9481707317073171</v>
      </c>
      <c r="AI9" s="17"/>
      <c r="AJ9" s="16">
        <f t="shared" si="8"/>
        <v>29.085365853658537</v>
      </c>
    </row>
    <row r="10" spans="1:36" ht="15" customHeight="1" x14ac:dyDescent="0.35">
      <c r="A10" s="7"/>
      <c r="B10" s="18" t="s">
        <v>32</v>
      </c>
      <c r="C10" s="9">
        <f>#REF!</f>
        <v>2557.5</v>
      </c>
      <c r="D10" s="10">
        <f>#REF!</f>
        <v>1709.9999999999998</v>
      </c>
      <c r="E10" s="71">
        <v>1395</v>
      </c>
      <c r="F10" s="72">
        <v>1492.4999999999995</v>
      </c>
      <c r="G10" s="71">
        <v>930</v>
      </c>
      <c r="H10" s="72">
        <v>1239.9999999999998</v>
      </c>
      <c r="I10" s="71">
        <v>930</v>
      </c>
      <c r="J10" s="72">
        <v>960.00000000000034</v>
      </c>
      <c r="K10" s="71">
        <v>0</v>
      </c>
      <c r="L10" s="72">
        <v>0</v>
      </c>
      <c r="M10" s="71">
        <v>0</v>
      </c>
      <c r="N10" s="72">
        <v>0</v>
      </c>
      <c r="O10" s="11"/>
      <c r="P10" s="12">
        <f t="shared" si="0"/>
        <v>0.66862170087976536</v>
      </c>
      <c r="Q10" s="12">
        <f t="shared" si="1"/>
        <v>1.0698924731182793</v>
      </c>
      <c r="R10" s="13"/>
      <c r="S10" s="12">
        <f t="shared" si="2"/>
        <v>1.333333333333333</v>
      </c>
      <c r="T10" s="12">
        <f t="shared" si="9"/>
        <v>1.0322580645161294</v>
      </c>
      <c r="U10" s="13"/>
      <c r="W10" s="22"/>
      <c r="Y10" s="12">
        <f t="shared" si="3"/>
        <v>0.86925708699902238</v>
      </c>
      <c r="Z10" s="12">
        <f t="shared" si="6"/>
        <v>1.1827956989247312</v>
      </c>
      <c r="AB10" s="12">
        <f t="shared" si="4"/>
        <v>1.0009775171065491</v>
      </c>
      <c r="AC10" s="12">
        <f t="shared" si="4"/>
        <v>1.0510752688172045</v>
      </c>
      <c r="AD10" s="13"/>
      <c r="AF10" s="15">
        <v>919</v>
      </c>
      <c r="AG10" s="16">
        <f t="shared" si="7"/>
        <v>3.2100108813928179</v>
      </c>
      <c r="AH10" s="16">
        <f t="shared" si="5"/>
        <v>2.6686615886833516</v>
      </c>
      <c r="AI10" s="17"/>
      <c r="AJ10" s="16">
        <f t="shared" si="8"/>
        <v>5.878672470076169</v>
      </c>
    </row>
    <row r="11" spans="1:36" ht="15" hidden="1" customHeight="1" x14ac:dyDescent="0.35">
      <c r="A11" s="7"/>
      <c r="B11" s="18" t="s">
        <v>33</v>
      </c>
      <c r="C11" s="9">
        <f>#REF!</f>
        <v>1162.5</v>
      </c>
      <c r="D11" s="10">
        <f>#REF!</f>
        <v>0</v>
      </c>
      <c r="E11" s="71">
        <v>930</v>
      </c>
      <c r="F11" s="72">
        <v>0</v>
      </c>
      <c r="G11" s="71">
        <v>620</v>
      </c>
      <c r="H11" s="72">
        <v>0</v>
      </c>
      <c r="I11" s="71">
        <v>620</v>
      </c>
      <c r="J11" s="72">
        <v>0</v>
      </c>
      <c r="K11" s="71">
        <v>0</v>
      </c>
      <c r="L11" s="72">
        <v>0</v>
      </c>
      <c r="M11" s="71">
        <v>0</v>
      </c>
      <c r="N11" s="72">
        <v>0</v>
      </c>
      <c r="O11" s="11"/>
      <c r="P11" s="12">
        <f t="shared" si="0"/>
        <v>0</v>
      </c>
      <c r="Q11" s="12">
        <f t="shared" si="1"/>
        <v>0</v>
      </c>
      <c r="R11" s="13"/>
      <c r="S11" s="12">
        <f t="shared" si="2"/>
        <v>0</v>
      </c>
      <c r="T11" s="12">
        <f t="shared" si="9"/>
        <v>0</v>
      </c>
      <c r="U11" s="13"/>
      <c r="W11" s="22"/>
      <c r="Y11" s="12">
        <f t="shared" si="3"/>
        <v>0</v>
      </c>
      <c r="Z11" s="12">
        <f>SUM(S11:T11)/2</f>
        <v>0</v>
      </c>
      <c r="AB11" s="12">
        <f t="shared" si="4"/>
        <v>0</v>
      </c>
      <c r="AC11" s="12">
        <f>(Q11+T11)/2</f>
        <v>0</v>
      </c>
      <c r="AD11" s="13"/>
      <c r="AF11" s="15">
        <v>409</v>
      </c>
      <c r="AG11" s="16">
        <f t="shared" si="7"/>
        <v>0</v>
      </c>
      <c r="AH11" s="16">
        <f t="shared" si="5"/>
        <v>0</v>
      </c>
      <c r="AI11" s="17"/>
      <c r="AJ11" s="16">
        <f t="shared" si="8"/>
        <v>0</v>
      </c>
    </row>
    <row r="12" spans="1:36" ht="15" customHeight="1" x14ac:dyDescent="0.35">
      <c r="A12" s="7"/>
      <c r="B12" s="18" t="s">
        <v>34</v>
      </c>
      <c r="C12" s="9">
        <f>#REF!</f>
        <v>1395</v>
      </c>
      <c r="D12" s="10">
        <f>#REF!</f>
        <v>1496.25</v>
      </c>
      <c r="E12" s="71">
        <v>930</v>
      </c>
      <c r="F12" s="72">
        <v>1282.4999999999998</v>
      </c>
      <c r="G12" s="71">
        <v>620</v>
      </c>
      <c r="H12" s="72">
        <v>980.00000000000034</v>
      </c>
      <c r="I12" s="71">
        <v>620</v>
      </c>
      <c r="J12" s="72">
        <v>670.00000000000011</v>
      </c>
      <c r="K12" s="71">
        <v>0</v>
      </c>
      <c r="L12" s="72">
        <v>0</v>
      </c>
      <c r="M12" s="71">
        <v>0</v>
      </c>
      <c r="N12" s="72">
        <v>0</v>
      </c>
      <c r="O12" s="11"/>
      <c r="P12" s="12">
        <f t="shared" si="0"/>
        <v>1.0725806451612903</v>
      </c>
      <c r="Q12" s="12">
        <f t="shared" si="1"/>
        <v>1.3790322580645158</v>
      </c>
      <c r="R12" s="13"/>
      <c r="S12" s="12">
        <f t="shared" si="2"/>
        <v>1.5806451612903232</v>
      </c>
      <c r="T12" s="12">
        <f t="shared" si="9"/>
        <v>1.0806451612903227</v>
      </c>
      <c r="U12" s="13"/>
      <c r="W12" s="14"/>
      <c r="Y12" s="12">
        <f t="shared" si="3"/>
        <v>1.225806451612903</v>
      </c>
      <c r="Z12" s="12">
        <f t="shared" si="6"/>
        <v>1.330645161290323</v>
      </c>
      <c r="AB12" s="12">
        <f t="shared" si="4"/>
        <v>1.3266129032258067</v>
      </c>
      <c r="AC12" s="12">
        <f t="shared" si="4"/>
        <v>1.2298387096774193</v>
      </c>
      <c r="AD12" s="13"/>
      <c r="AF12" s="15">
        <v>447</v>
      </c>
      <c r="AG12" s="16">
        <f t="shared" si="7"/>
        <v>5.5397091722595091</v>
      </c>
      <c r="AH12" s="16">
        <f t="shared" si="5"/>
        <v>4.3680089485458611</v>
      </c>
      <c r="AI12" s="17"/>
      <c r="AJ12" s="16">
        <f t="shared" si="8"/>
        <v>9.907718120805372</v>
      </c>
    </row>
    <row r="13" spans="1:36" ht="15" customHeight="1" x14ac:dyDescent="0.35">
      <c r="A13" s="7"/>
      <c r="B13" s="18" t="s">
        <v>35</v>
      </c>
      <c r="C13" s="9">
        <f>#REF!</f>
        <v>2325</v>
      </c>
      <c r="D13" s="10">
        <f>#REF!</f>
        <v>2422.5</v>
      </c>
      <c r="E13" s="71">
        <v>930</v>
      </c>
      <c r="F13" s="72">
        <v>1117.5</v>
      </c>
      <c r="G13" s="71">
        <v>930</v>
      </c>
      <c r="H13" s="72">
        <v>980.00000000000034</v>
      </c>
      <c r="I13" s="71">
        <v>310</v>
      </c>
      <c r="J13" s="72">
        <v>360.00000000000011</v>
      </c>
      <c r="K13" s="71">
        <v>0</v>
      </c>
      <c r="L13" s="72">
        <v>0</v>
      </c>
      <c r="M13" s="71">
        <v>0</v>
      </c>
      <c r="N13" s="72">
        <v>0</v>
      </c>
      <c r="O13" s="11"/>
      <c r="P13" s="12">
        <f t="shared" si="0"/>
        <v>1.0419354838709678</v>
      </c>
      <c r="Q13" s="12">
        <f t="shared" si="1"/>
        <v>1.2016129032258065</v>
      </c>
      <c r="R13" s="13"/>
      <c r="S13" s="12">
        <f t="shared" si="2"/>
        <v>1.0537634408602155</v>
      </c>
      <c r="T13" s="12">
        <f t="shared" si="9"/>
        <v>1.1612903225806455</v>
      </c>
      <c r="U13" s="13"/>
      <c r="W13" s="14"/>
      <c r="Y13" s="12">
        <f t="shared" si="3"/>
        <v>1.1217741935483871</v>
      </c>
      <c r="Z13" s="12">
        <f t="shared" si="6"/>
        <v>1.1075268817204305</v>
      </c>
      <c r="AB13" s="12">
        <f t="shared" si="4"/>
        <v>1.0478494623655916</v>
      </c>
      <c r="AC13" s="12">
        <f t="shared" si="4"/>
        <v>1.181451612903226</v>
      </c>
      <c r="AD13" s="13"/>
      <c r="AF13" s="15">
        <v>384</v>
      </c>
      <c r="AG13" s="16">
        <f t="shared" si="7"/>
        <v>8.8606770833333339</v>
      </c>
      <c r="AH13" s="16">
        <f t="shared" si="5"/>
        <v>3.84765625</v>
      </c>
      <c r="AI13" s="17"/>
      <c r="AJ13" s="16">
        <f t="shared" si="8"/>
        <v>12.708333333333334</v>
      </c>
    </row>
    <row r="14" spans="1:36" ht="15" customHeight="1" x14ac:dyDescent="0.35">
      <c r="A14" s="7"/>
      <c r="B14" s="18" t="s">
        <v>36</v>
      </c>
      <c r="C14" s="9">
        <f>#REF!</f>
        <v>2715</v>
      </c>
      <c r="D14" s="10">
        <f>#REF!</f>
        <v>2130</v>
      </c>
      <c r="E14" s="71">
        <v>1477.5</v>
      </c>
      <c r="F14" s="72">
        <v>1567.5000000000002</v>
      </c>
      <c r="G14" s="71">
        <v>930</v>
      </c>
      <c r="H14" s="72">
        <v>1120.0000000000002</v>
      </c>
      <c r="I14" s="71">
        <v>830</v>
      </c>
      <c r="J14" s="72">
        <v>1070.0000000000002</v>
      </c>
      <c r="K14" s="71">
        <v>0</v>
      </c>
      <c r="L14" s="72">
        <v>0</v>
      </c>
      <c r="M14" s="71">
        <v>0</v>
      </c>
      <c r="N14" s="72">
        <v>0</v>
      </c>
      <c r="O14" s="11"/>
      <c r="P14" s="12">
        <f t="shared" si="0"/>
        <v>0.78453038674033149</v>
      </c>
      <c r="Q14" s="12">
        <f t="shared" si="1"/>
        <v>1.0609137055837565</v>
      </c>
      <c r="R14" s="13"/>
      <c r="S14" s="12">
        <f t="shared" si="2"/>
        <v>1.2043010752688175</v>
      </c>
      <c r="T14" s="12">
        <f t="shared" si="9"/>
        <v>1.2891566265060244</v>
      </c>
      <c r="U14" s="13"/>
      <c r="W14" s="14"/>
      <c r="Y14" s="12">
        <f t="shared" si="3"/>
        <v>0.92272204616204401</v>
      </c>
      <c r="Z14" s="12">
        <f t="shared" si="6"/>
        <v>1.246728850887421</v>
      </c>
      <c r="AB14" s="12">
        <f t="shared" si="4"/>
        <v>0.99441573100457448</v>
      </c>
      <c r="AC14" s="12">
        <f t="shared" si="4"/>
        <v>1.1750351660448906</v>
      </c>
      <c r="AD14" s="13"/>
      <c r="AF14" s="15">
        <v>792</v>
      </c>
      <c r="AG14" s="16">
        <f t="shared" si="7"/>
        <v>4.1035353535353538</v>
      </c>
      <c r="AH14" s="16">
        <f t="shared" si="5"/>
        <v>3.3301767676767682</v>
      </c>
      <c r="AI14" s="17"/>
      <c r="AJ14" s="16">
        <f t="shared" si="8"/>
        <v>7.4337121212121211</v>
      </c>
    </row>
    <row r="15" spans="1:36" ht="15" customHeight="1" x14ac:dyDescent="0.35">
      <c r="A15" s="7"/>
      <c r="B15" s="18" t="s">
        <v>37</v>
      </c>
      <c r="C15" s="9">
        <f>#REF!</f>
        <v>1860</v>
      </c>
      <c r="D15" s="10">
        <f>#REF!</f>
        <v>2040.0000000000002</v>
      </c>
      <c r="E15" s="71">
        <v>930</v>
      </c>
      <c r="F15" s="72">
        <v>862.50000000000011</v>
      </c>
      <c r="G15" s="71">
        <v>1240</v>
      </c>
      <c r="H15" s="72">
        <v>1200</v>
      </c>
      <c r="I15" s="76">
        <v>309.99999999999994</v>
      </c>
      <c r="J15" s="72">
        <v>309.99999999999994</v>
      </c>
      <c r="K15" s="71">
        <v>0</v>
      </c>
      <c r="L15" s="72">
        <v>0</v>
      </c>
      <c r="M15" s="71">
        <v>0</v>
      </c>
      <c r="N15" s="72">
        <v>0</v>
      </c>
      <c r="O15" s="11"/>
      <c r="P15" s="12">
        <f t="shared" si="0"/>
        <v>1.0967741935483872</v>
      </c>
      <c r="Q15" s="12">
        <f t="shared" si="1"/>
        <v>0.92741935483870985</v>
      </c>
      <c r="R15" s="13"/>
      <c r="S15" s="12">
        <f t="shared" si="2"/>
        <v>0.967741935483871</v>
      </c>
      <c r="T15" s="20" t="s">
        <v>30</v>
      </c>
      <c r="U15" s="13"/>
      <c r="W15" s="14"/>
      <c r="Y15" s="12">
        <f t="shared" si="3"/>
        <v>1.0120967741935485</v>
      </c>
      <c r="Z15" s="12">
        <f>SUM(S15:T15)/1</f>
        <v>0.967741935483871</v>
      </c>
      <c r="AB15" s="12">
        <f t="shared" si="4"/>
        <v>1.032258064516129</v>
      </c>
      <c r="AC15" s="12">
        <f>Q15</f>
        <v>0.92741935483870985</v>
      </c>
      <c r="AD15" s="13"/>
      <c r="AF15" s="15">
        <v>506</v>
      </c>
      <c r="AG15" s="16">
        <f t="shared" si="7"/>
        <v>6.4031620553359687</v>
      </c>
      <c r="AH15" s="16">
        <f t="shared" si="5"/>
        <v>2.3171936758893281</v>
      </c>
      <c r="AI15" s="17"/>
      <c r="AJ15" s="16">
        <f t="shared" si="8"/>
        <v>8.7203557312252968</v>
      </c>
    </row>
    <row r="16" spans="1:36" ht="15" customHeight="1" x14ac:dyDescent="0.35">
      <c r="A16" s="7"/>
      <c r="B16" s="18" t="s">
        <v>38</v>
      </c>
      <c r="C16" s="9">
        <f>#REF!</f>
        <v>1860</v>
      </c>
      <c r="D16" s="10">
        <f>#REF!</f>
        <v>1905.0000000000005</v>
      </c>
      <c r="E16" s="71">
        <v>2092.5</v>
      </c>
      <c r="F16" s="72">
        <v>1972.4999999999993</v>
      </c>
      <c r="G16" s="71">
        <v>930</v>
      </c>
      <c r="H16" s="72">
        <v>1030.0000000000002</v>
      </c>
      <c r="I16" s="71">
        <v>1240</v>
      </c>
      <c r="J16" s="72">
        <v>1490</v>
      </c>
      <c r="K16" s="71">
        <v>0</v>
      </c>
      <c r="L16" s="72">
        <v>0</v>
      </c>
      <c r="M16" s="71">
        <v>0</v>
      </c>
      <c r="N16" s="72">
        <v>0</v>
      </c>
      <c r="O16" s="11"/>
      <c r="P16" s="12">
        <f t="shared" si="0"/>
        <v>1.024193548387097</v>
      </c>
      <c r="Q16" s="12">
        <f t="shared" si="1"/>
        <v>0.94265232974910362</v>
      </c>
      <c r="R16" s="13"/>
      <c r="S16" s="12">
        <f t="shared" si="2"/>
        <v>1.1075268817204305</v>
      </c>
      <c r="T16" s="12">
        <f t="shared" si="9"/>
        <v>1.2016129032258065</v>
      </c>
      <c r="U16" s="13"/>
      <c r="W16" s="14"/>
      <c r="Y16" s="12">
        <f t="shared" si="3"/>
        <v>0.9834229390681003</v>
      </c>
      <c r="Z16" s="12">
        <f t="shared" si="6"/>
        <v>1.1545698924731185</v>
      </c>
      <c r="AB16" s="12">
        <f t="shared" si="4"/>
        <v>1.0658602150537637</v>
      </c>
      <c r="AC16" s="12">
        <f>(Q16+T16)/2</f>
        <v>1.0721326164874552</v>
      </c>
      <c r="AD16" s="13"/>
      <c r="AF16" s="15">
        <v>883</v>
      </c>
      <c r="AG16" s="16">
        <f t="shared" si="7"/>
        <v>3.3238958097395255</v>
      </c>
      <c r="AH16" s="16">
        <f t="shared" si="5"/>
        <v>3.9212910532276322</v>
      </c>
      <c r="AI16" s="17"/>
      <c r="AJ16" s="16">
        <f t="shared" si="8"/>
        <v>7.2451868629671576</v>
      </c>
    </row>
    <row r="17" spans="1:36" ht="15" hidden="1" customHeight="1" x14ac:dyDescent="0.35">
      <c r="A17" s="7"/>
      <c r="B17" s="18" t="s">
        <v>39</v>
      </c>
      <c r="C17" s="9">
        <f>#REF!</f>
        <v>1395</v>
      </c>
      <c r="D17" s="10">
        <f>#REF!</f>
        <v>0</v>
      </c>
      <c r="E17" s="71">
        <v>1395</v>
      </c>
      <c r="F17" s="72">
        <v>0</v>
      </c>
      <c r="G17" s="75">
        <v>880.00000000000034</v>
      </c>
      <c r="H17" s="72">
        <v>0</v>
      </c>
      <c r="I17" s="75">
        <v>450</v>
      </c>
      <c r="J17" s="72">
        <v>0</v>
      </c>
      <c r="K17" s="71">
        <v>0</v>
      </c>
      <c r="L17" s="72">
        <v>0</v>
      </c>
      <c r="M17" s="71">
        <v>0</v>
      </c>
      <c r="N17" s="72">
        <v>0</v>
      </c>
      <c r="O17" s="11"/>
      <c r="P17" s="12">
        <f t="shared" si="0"/>
        <v>0</v>
      </c>
      <c r="Q17" s="12">
        <f t="shared" si="1"/>
        <v>0</v>
      </c>
      <c r="R17" s="13"/>
      <c r="S17" s="12">
        <f t="shared" si="2"/>
        <v>0</v>
      </c>
      <c r="T17" s="12">
        <f t="shared" si="9"/>
        <v>0</v>
      </c>
      <c r="U17" s="13"/>
      <c r="W17" s="14"/>
      <c r="Y17" s="12">
        <f t="shared" si="3"/>
        <v>0</v>
      </c>
      <c r="Z17" s="12">
        <f t="shared" si="6"/>
        <v>0</v>
      </c>
      <c r="AB17" s="12">
        <f t="shared" si="4"/>
        <v>0</v>
      </c>
      <c r="AC17" s="12">
        <f>(Q17+T17)/2</f>
        <v>0</v>
      </c>
      <c r="AD17" s="13"/>
      <c r="AF17" s="15">
        <v>409</v>
      </c>
      <c r="AG17" s="16">
        <f t="shared" si="7"/>
        <v>0</v>
      </c>
      <c r="AH17" s="16">
        <f t="shared" si="5"/>
        <v>0</v>
      </c>
      <c r="AI17" s="17"/>
      <c r="AJ17" s="16">
        <f t="shared" si="8"/>
        <v>0</v>
      </c>
    </row>
    <row r="18" spans="1:36" ht="15" customHeight="1" x14ac:dyDescent="0.35">
      <c r="A18" s="7"/>
      <c r="B18" s="18" t="s">
        <v>40</v>
      </c>
      <c r="C18" s="9">
        <f>#REF!</f>
        <v>2325</v>
      </c>
      <c r="D18" s="10">
        <f>#REF!</f>
        <v>2118.75</v>
      </c>
      <c r="E18" s="71">
        <v>2557.5</v>
      </c>
      <c r="F18" s="72">
        <v>2505.0000000000005</v>
      </c>
      <c r="G18" s="71">
        <v>1240</v>
      </c>
      <c r="H18" s="72">
        <v>1210</v>
      </c>
      <c r="I18" s="71">
        <v>1240</v>
      </c>
      <c r="J18" s="72">
        <v>1520.0000000000002</v>
      </c>
      <c r="K18" s="71">
        <v>0</v>
      </c>
      <c r="L18" s="72">
        <v>0</v>
      </c>
      <c r="M18" s="71">
        <v>0</v>
      </c>
      <c r="N18" s="72">
        <v>0</v>
      </c>
      <c r="O18" s="11"/>
      <c r="P18" s="12">
        <f t="shared" si="0"/>
        <v>0.91129032258064513</v>
      </c>
      <c r="Q18" s="12">
        <f t="shared" si="1"/>
        <v>0.97947214076246347</v>
      </c>
      <c r="R18" s="13"/>
      <c r="S18" s="12">
        <f t="shared" si="2"/>
        <v>0.97580645161290325</v>
      </c>
      <c r="T18" s="12">
        <f t="shared" si="9"/>
        <v>1.2258064516129035</v>
      </c>
      <c r="U18" s="13"/>
      <c r="W18" s="14"/>
      <c r="Y18" s="12">
        <f t="shared" si="3"/>
        <v>0.9453812316715543</v>
      </c>
      <c r="Z18" s="12">
        <f t="shared" si="6"/>
        <v>1.1008064516129035</v>
      </c>
      <c r="AB18" s="12">
        <f t="shared" si="4"/>
        <v>0.94354838709677424</v>
      </c>
      <c r="AC18" s="12">
        <f>(Q18+T18)/2</f>
        <v>1.1026392961876834</v>
      </c>
      <c r="AD18" s="13"/>
      <c r="AF18" s="15">
        <v>873</v>
      </c>
      <c r="AG18" s="16">
        <f t="shared" si="7"/>
        <v>3.8130011454753725</v>
      </c>
      <c r="AH18" s="16">
        <f t="shared" si="5"/>
        <v>4.6105383734249727</v>
      </c>
      <c r="AI18" s="17"/>
      <c r="AJ18" s="16">
        <f t="shared" si="8"/>
        <v>8.423539518900343</v>
      </c>
    </row>
    <row r="19" spans="1:36" ht="15" customHeight="1" x14ac:dyDescent="0.35">
      <c r="A19" s="23"/>
      <c r="B19" s="24" t="s">
        <v>41</v>
      </c>
      <c r="C19" s="25">
        <f>#REF!</f>
        <v>465</v>
      </c>
      <c r="D19" s="26">
        <f>#REF!</f>
        <v>472.50000000000017</v>
      </c>
      <c r="E19" s="73">
        <v>465</v>
      </c>
      <c r="F19" s="74">
        <v>457.50000000000017</v>
      </c>
      <c r="G19" s="73">
        <v>310</v>
      </c>
      <c r="H19" s="74">
        <v>309.99999999999994</v>
      </c>
      <c r="I19" s="73">
        <v>310</v>
      </c>
      <c r="J19" s="74">
        <v>309.99999999999994</v>
      </c>
      <c r="K19" s="73">
        <v>0</v>
      </c>
      <c r="L19" s="74">
        <v>0</v>
      </c>
      <c r="M19" s="73">
        <v>0</v>
      </c>
      <c r="N19" s="74">
        <v>0</v>
      </c>
      <c r="O19" s="11"/>
      <c r="P19" s="12">
        <f t="shared" si="0"/>
        <v>1.0161290322580649</v>
      </c>
      <c r="Q19" s="12">
        <f t="shared" si="1"/>
        <v>0.98387096774193583</v>
      </c>
      <c r="R19" s="13"/>
      <c r="S19" s="12">
        <f t="shared" si="2"/>
        <v>0.99999999999999978</v>
      </c>
      <c r="T19" s="12">
        <f t="shared" si="9"/>
        <v>0.99999999999999978</v>
      </c>
      <c r="U19" s="27"/>
      <c r="W19" s="14" t="s">
        <v>30</v>
      </c>
      <c r="Y19" s="12">
        <f t="shared" si="3"/>
        <v>1.0000000000000004</v>
      </c>
      <c r="Z19" s="12">
        <f t="shared" si="6"/>
        <v>0.99999999999999978</v>
      </c>
      <c r="AB19" s="12">
        <f t="shared" si="4"/>
        <v>1.0080645161290325</v>
      </c>
      <c r="AC19" s="12">
        <f t="shared" si="4"/>
        <v>0.99193548387096775</v>
      </c>
      <c r="AD19" s="13"/>
      <c r="AF19" s="15">
        <v>120</v>
      </c>
      <c r="AG19" s="16">
        <f>(D19+H19)/AF19</f>
        <v>6.5208333333333339</v>
      </c>
      <c r="AH19" s="16">
        <f t="shared" si="5"/>
        <v>6.3958333333333339</v>
      </c>
      <c r="AI19" s="17"/>
      <c r="AJ19" s="16">
        <f t="shared" si="8"/>
        <v>12.916666666666668</v>
      </c>
    </row>
    <row r="20" spans="1:36" s="32" customFormat="1" ht="15" customHeight="1" x14ac:dyDescent="0.35">
      <c r="A20" s="28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1"/>
      <c r="T20" s="31"/>
      <c r="U20" s="31"/>
      <c r="W20" s="33"/>
      <c r="Y20" s="31"/>
      <c r="Z20" s="31"/>
      <c r="AB20" s="31"/>
      <c r="AC20" s="31"/>
      <c r="AD20" s="31"/>
      <c r="AF20" s="34"/>
      <c r="AG20" s="35"/>
      <c r="AH20" s="35"/>
      <c r="AI20" s="35"/>
      <c r="AJ20" s="35"/>
    </row>
    <row r="21" spans="1:36" x14ac:dyDescent="0.35">
      <c r="A21" s="65" t="s">
        <v>42</v>
      </c>
      <c r="B21" s="36" t="s">
        <v>43</v>
      </c>
      <c r="C21" s="37">
        <f>#REF!</f>
        <v>5115</v>
      </c>
      <c r="D21" s="38">
        <f>#REF!</f>
        <v>4860.0000000000009</v>
      </c>
      <c r="E21" s="79">
        <v>3255</v>
      </c>
      <c r="F21" s="80">
        <v>2857.4999999999991</v>
      </c>
      <c r="G21" s="79">
        <v>3410</v>
      </c>
      <c r="H21" s="80">
        <v>3710.0000000000023</v>
      </c>
      <c r="I21" s="79">
        <v>2170</v>
      </c>
      <c r="J21" s="80">
        <v>1980.0000000000005</v>
      </c>
      <c r="K21" s="79">
        <v>0</v>
      </c>
      <c r="L21" s="80">
        <v>0</v>
      </c>
      <c r="M21" s="79">
        <v>0</v>
      </c>
      <c r="N21" s="80">
        <v>0</v>
      </c>
      <c r="O21" s="11"/>
      <c r="P21" s="12">
        <f t="shared" ref="P21:P42" si="10">D21/C21</f>
        <v>0.95014662756598256</v>
      </c>
      <c r="Q21" s="12">
        <f>F21/E21</f>
        <v>0.87788018433179693</v>
      </c>
      <c r="R21" s="13"/>
      <c r="S21" s="12">
        <f t="shared" ref="S21:S42" si="11">H21/G21</f>
        <v>1.0879765395894434</v>
      </c>
      <c r="T21" s="12">
        <f>J21/I21</f>
        <v>0.91244239631336421</v>
      </c>
      <c r="U21" s="39"/>
      <c r="W21" s="14"/>
      <c r="Y21" s="12">
        <f>SUM(P21:Q21)/2</f>
        <v>0.9140134059488898</v>
      </c>
      <c r="Z21" s="12">
        <f t="shared" ref="Z21:Z42" si="12">SUM(S21:T21)/2</f>
        <v>1.0002094679514038</v>
      </c>
      <c r="AB21" s="12">
        <f t="shared" ref="AB21:AC35" si="13">(P21+S21)/2</f>
        <v>1.019061583577713</v>
      </c>
      <c r="AC21" s="12">
        <f t="shared" si="13"/>
        <v>0.89516129032258052</v>
      </c>
      <c r="AD21" s="13"/>
      <c r="AF21" s="15">
        <v>505</v>
      </c>
      <c r="AG21" s="16">
        <f t="shared" ref="AG21:AG42" si="14">(D21+H21)/AF21</f>
        <v>16.970297029702976</v>
      </c>
      <c r="AH21" s="16">
        <f t="shared" ref="AH21:AH42" si="15">(F21+J21)/AF21</f>
        <v>9.5792079207920793</v>
      </c>
      <c r="AI21" s="17"/>
      <c r="AJ21" s="16">
        <f t="shared" ref="AJ21:AJ41" si="16">(D21+F21+H21+J21)/AF21</f>
        <v>26.549504950495052</v>
      </c>
    </row>
    <row r="22" spans="1:36" x14ac:dyDescent="0.35">
      <c r="A22" s="66"/>
      <c r="B22" s="40" t="s">
        <v>44</v>
      </c>
      <c r="C22" s="41">
        <f>#REF!</f>
        <v>930</v>
      </c>
      <c r="D22" s="42">
        <f>#REF!</f>
        <v>937.50000000000045</v>
      </c>
      <c r="E22" s="77">
        <v>930</v>
      </c>
      <c r="F22" s="78">
        <v>952.50000000000034</v>
      </c>
      <c r="G22" s="77">
        <v>620</v>
      </c>
      <c r="H22" s="78">
        <v>619.99999999999989</v>
      </c>
      <c r="I22" s="77">
        <v>620</v>
      </c>
      <c r="J22" s="78">
        <v>610</v>
      </c>
      <c r="K22" s="77"/>
      <c r="L22" s="78"/>
      <c r="M22" s="77">
        <v>0</v>
      </c>
      <c r="N22" s="78">
        <v>0</v>
      </c>
      <c r="O22" s="11"/>
      <c r="P22" s="12">
        <f t="shared" si="10"/>
        <v>1.0080645161290327</v>
      </c>
      <c r="Q22" s="12">
        <f>F22/E22</f>
        <v>1.0241935483870972</v>
      </c>
      <c r="R22" s="13"/>
      <c r="S22" s="12">
        <f t="shared" si="11"/>
        <v>0.99999999999999978</v>
      </c>
      <c r="T22" s="12">
        <f>J22/I22</f>
        <v>0.9838709677419355</v>
      </c>
      <c r="U22" s="13"/>
      <c r="W22" s="14"/>
      <c r="Y22" s="12">
        <f>SUM(P22:Q22)/2</f>
        <v>1.0161290322580649</v>
      </c>
      <c r="Z22" s="12">
        <f t="shared" ref="Z22" si="17">SUM(S22:T22)/2</f>
        <v>0.99193548387096764</v>
      </c>
      <c r="AB22" s="12">
        <f t="shared" si="13"/>
        <v>1.0040322580645162</v>
      </c>
      <c r="AC22" s="12">
        <f t="shared" si="13"/>
        <v>1.0040322580645165</v>
      </c>
      <c r="AD22" s="13"/>
      <c r="AF22" s="15">
        <v>391</v>
      </c>
      <c r="AG22" s="16">
        <f t="shared" si="14"/>
        <v>3.983375959079285</v>
      </c>
      <c r="AH22" s="16">
        <f t="shared" si="15"/>
        <v>3.9961636828644513</v>
      </c>
      <c r="AI22" s="17"/>
      <c r="AJ22" s="16">
        <f t="shared" si="16"/>
        <v>7.9795396419437363</v>
      </c>
    </row>
    <row r="23" spans="1:36" x14ac:dyDescent="0.35">
      <c r="A23" s="66"/>
      <c r="B23" s="40" t="s">
        <v>45</v>
      </c>
      <c r="C23" s="41">
        <f>#REF!</f>
        <v>3255</v>
      </c>
      <c r="D23" s="42">
        <f>#REF!</f>
        <v>2737.5</v>
      </c>
      <c r="E23" s="77">
        <v>930</v>
      </c>
      <c r="F23" s="78">
        <v>900.00000000000045</v>
      </c>
      <c r="G23" s="77">
        <v>1860</v>
      </c>
      <c r="H23" s="78">
        <v>1760.0000000000009</v>
      </c>
      <c r="I23" s="77">
        <v>620</v>
      </c>
      <c r="J23" s="78">
        <v>610</v>
      </c>
      <c r="K23" s="77">
        <v>0</v>
      </c>
      <c r="L23" s="78">
        <v>0</v>
      </c>
      <c r="M23" s="77">
        <v>0</v>
      </c>
      <c r="N23" s="78">
        <v>0</v>
      </c>
      <c r="O23" s="11"/>
      <c r="P23" s="12">
        <f t="shared" si="10"/>
        <v>0.84101382488479259</v>
      </c>
      <c r="Q23" s="12">
        <f>F23/E23</f>
        <v>0.96774193548387144</v>
      </c>
      <c r="R23" s="13"/>
      <c r="S23" s="12">
        <f t="shared" si="11"/>
        <v>0.94623655913978544</v>
      </c>
      <c r="T23" s="12">
        <f t="shared" ref="T23:T42" si="18">J23/I23</f>
        <v>0.9838709677419355</v>
      </c>
      <c r="U23" s="13"/>
      <c r="W23" s="14"/>
      <c r="Y23" s="12">
        <f t="shared" ref="Y23:Y42" si="19">SUM(P23:Q23)/2</f>
        <v>0.90437788018433207</v>
      </c>
      <c r="Z23" s="12">
        <f t="shared" si="12"/>
        <v>0.96505376344086047</v>
      </c>
      <c r="AB23" s="12">
        <f t="shared" si="13"/>
        <v>0.89362519201228907</v>
      </c>
      <c r="AC23" s="12">
        <f t="shared" si="13"/>
        <v>0.97580645161290347</v>
      </c>
      <c r="AD23" s="13"/>
      <c r="AF23" s="15">
        <v>671</v>
      </c>
      <c r="AG23" s="16">
        <f t="shared" si="14"/>
        <v>6.7026825633383025</v>
      </c>
      <c r="AH23" s="16">
        <f t="shared" si="15"/>
        <v>2.2503725782414312</v>
      </c>
      <c r="AI23" s="17"/>
      <c r="AJ23" s="16">
        <f t="shared" si="16"/>
        <v>8.9530551415797337</v>
      </c>
    </row>
    <row r="24" spans="1:36" x14ac:dyDescent="0.35">
      <c r="A24" s="66"/>
      <c r="B24" s="40" t="s">
        <v>31</v>
      </c>
      <c r="C24" s="41">
        <f>#REF!</f>
        <v>5722.5</v>
      </c>
      <c r="D24" s="42">
        <f>#REF!</f>
        <v>5295.0000000000009</v>
      </c>
      <c r="E24" s="77">
        <v>795.00000000000011</v>
      </c>
      <c r="F24" s="78">
        <v>735</v>
      </c>
      <c r="G24" s="77">
        <v>4010</v>
      </c>
      <c r="H24" s="78">
        <v>3710</v>
      </c>
      <c r="I24" s="77">
        <v>500</v>
      </c>
      <c r="J24" s="78">
        <v>439.99999999999994</v>
      </c>
      <c r="K24" s="77">
        <v>0</v>
      </c>
      <c r="L24" s="78">
        <v>0</v>
      </c>
      <c r="M24" s="77">
        <v>0</v>
      </c>
      <c r="N24" s="78">
        <v>0</v>
      </c>
      <c r="O24" s="11"/>
      <c r="P24" s="12">
        <f t="shared" si="10"/>
        <v>0.92529488859764109</v>
      </c>
      <c r="Q24" s="12">
        <f>F24/E24</f>
        <v>0.92452830188679236</v>
      </c>
      <c r="R24" s="13"/>
      <c r="S24" s="12">
        <f t="shared" si="11"/>
        <v>0.92518703241895262</v>
      </c>
      <c r="T24" s="12">
        <f t="shared" si="18"/>
        <v>0.87999999999999989</v>
      </c>
      <c r="U24" s="13"/>
      <c r="W24" s="14"/>
      <c r="Y24" s="12">
        <f t="shared" si="19"/>
        <v>0.92491159524221667</v>
      </c>
      <c r="Z24" s="12">
        <f t="shared" si="12"/>
        <v>0.90259351620947625</v>
      </c>
      <c r="AB24" s="12">
        <f t="shared" si="13"/>
        <v>0.92524096050829685</v>
      </c>
      <c r="AC24" s="12">
        <f t="shared" si="13"/>
        <v>0.90226415094339618</v>
      </c>
      <c r="AD24" s="13"/>
      <c r="AF24" s="15">
        <v>405</v>
      </c>
      <c r="AG24" s="16">
        <f t="shared" si="14"/>
        <v>22.234567901234566</v>
      </c>
      <c r="AH24" s="16">
        <f t="shared" si="15"/>
        <v>2.9012345679012346</v>
      </c>
      <c r="AI24" s="17"/>
      <c r="AJ24" s="16">
        <f t="shared" si="16"/>
        <v>25.135802469135804</v>
      </c>
    </row>
    <row r="25" spans="1:36" x14ac:dyDescent="0.35">
      <c r="A25" s="66"/>
      <c r="B25" s="40" t="s">
        <v>46</v>
      </c>
      <c r="C25" s="41">
        <f>#REF!</f>
        <v>4650</v>
      </c>
      <c r="D25" s="42">
        <f>#REF!</f>
        <v>4110.0000000000018</v>
      </c>
      <c r="E25" s="82">
        <v>150.00000000000003</v>
      </c>
      <c r="F25" s="78">
        <v>150.00000000000003</v>
      </c>
      <c r="G25" s="77">
        <v>3100</v>
      </c>
      <c r="H25" s="78">
        <v>2600.0000000000005</v>
      </c>
      <c r="I25" s="81">
        <v>149.99999999999997</v>
      </c>
      <c r="J25" s="78">
        <v>149.99999999999997</v>
      </c>
      <c r="K25" s="77">
        <v>0</v>
      </c>
      <c r="L25" s="78">
        <v>0</v>
      </c>
      <c r="M25" s="77">
        <v>0</v>
      </c>
      <c r="N25" s="78">
        <v>0</v>
      </c>
      <c r="O25" s="11"/>
      <c r="P25" s="12">
        <f t="shared" si="10"/>
        <v>0.88387096774193585</v>
      </c>
      <c r="Q25" s="12">
        <f t="shared" ref="Q25:Q42" si="20">F25/E25</f>
        <v>1</v>
      </c>
      <c r="R25" s="13"/>
      <c r="S25" s="12">
        <f t="shared" si="11"/>
        <v>0.83870967741935498</v>
      </c>
      <c r="T25" s="12">
        <f t="shared" si="18"/>
        <v>1</v>
      </c>
      <c r="U25" s="13"/>
      <c r="W25" s="14"/>
      <c r="Y25" s="12">
        <f t="shared" si="19"/>
        <v>0.94193548387096793</v>
      </c>
      <c r="Z25" s="12">
        <f t="shared" si="12"/>
        <v>0.91935483870967749</v>
      </c>
      <c r="AB25" s="12">
        <f t="shared" si="13"/>
        <v>0.86129032258064542</v>
      </c>
      <c r="AC25" s="12">
        <f t="shared" si="13"/>
        <v>1</v>
      </c>
      <c r="AD25" s="13"/>
      <c r="AF25" s="15">
        <v>498</v>
      </c>
      <c r="AG25" s="16">
        <f t="shared" si="14"/>
        <v>13.473895582329321</v>
      </c>
      <c r="AH25" s="16">
        <f t="shared" si="15"/>
        <v>0.60240963855421692</v>
      </c>
      <c r="AI25" s="17"/>
      <c r="AJ25" s="16">
        <f t="shared" si="16"/>
        <v>14.076305220883539</v>
      </c>
    </row>
    <row r="26" spans="1:36" x14ac:dyDescent="0.35">
      <c r="A26" s="66"/>
      <c r="B26" s="40" t="s">
        <v>47</v>
      </c>
      <c r="C26" s="43">
        <v>2857.5000000000005</v>
      </c>
      <c r="D26" s="44">
        <f>#REF!</f>
        <v>2857.5000000000005</v>
      </c>
      <c r="E26" s="82">
        <v>720.00000000000023</v>
      </c>
      <c r="F26" s="83">
        <v>720.00000000000023</v>
      </c>
      <c r="G26" s="82">
        <v>2050.0000000000009</v>
      </c>
      <c r="H26" s="83">
        <v>2050.0000000000009</v>
      </c>
      <c r="I26" s="82">
        <v>309.99999999999994</v>
      </c>
      <c r="J26" s="83">
        <v>309.99999999999994</v>
      </c>
      <c r="K26" s="82">
        <v>0</v>
      </c>
      <c r="L26" s="81">
        <v>0</v>
      </c>
      <c r="M26" s="84">
        <v>0</v>
      </c>
      <c r="N26" s="83">
        <v>0</v>
      </c>
      <c r="O26" s="11"/>
      <c r="P26" s="12">
        <f t="shared" si="10"/>
        <v>1</v>
      </c>
      <c r="Q26" s="12">
        <f t="shared" si="20"/>
        <v>1</v>
      </c>
      <c r="R26" s="13"/>
      <c r="S26" s="12">
        <f t="shared" si="11"/>
        <v>1</v>
      </c>
      <c r="T26" s="12">
        <f t="shared" si="18"/>
        <v>1</v>
      </c>
      <c r="U26" s="13"/>
      <c r="W26" s="14" t="s">
        <v>30</v>
      </c>
      <c r="Y26" s="12">
        <f t="shared" si="19"/>
        <v>1</v>
      </c>
      <c r="Z26" s="12">
        <f t="shared" si="12"/>
        <v>1</v>
      </c>
      <c r="AB26" s="12">
        <f t="shared" si="13"/>
        <v>1</v>
      </c>
      <c r="AC26" s="12">
        <f t="shared" si="13"/>
        <v>1</v>
      </c>
      <c r="AD26" s="13"/>
      <c r="AF26" s="15">
        <v>547</v>
      </c>
      <c r="AG26" s="16">
        <f t="shared" si="14"/>
        <v>8.9716636197440618</v>
      </c>
      <c r="AH26" s="16">
        <f t="shared" si="15"/>
        <v>1.8829981718464355</v>
      </c>
      <c r="AI26" s="17"/>
      <c r="AJ26" s="16">
        <f t="shared" si="16"/>
        <v>10.854661791590496</v>
      </c>
    </row>
    <row r="27" spans="1:36" x14ac:dyDescent="0.35">
      <c r="A27" s="66"/>
      <c r="B27" s="40" t="s">
        <v>48</v>
      </c>
      <c r="C27" s="41">
        <f>#REF!</f>
        <v>2017.5</v>
      </c>
      <c r="D27" s="42">
        <f>#REF!</f>
        <v>1567.5</v>
      </c>
      <c r="E27" s="77">
        <v>1627.5</v>
      </c>
      <c r="F27" s="78">
        <v>1417.4999999999995</v>
      </c>
      <c r="G27" s="77">
        <v>930</v>
      </c>
      <c r="H27" s="78">
        <v>910.00000000000045</v>
      </c>
      <c r="I27" s="77">
        <v>930</v>
      </c>
      <c r="J27" s="78">
        <v>900.00000000000057</v>
      </c>
      <c r="K27" s="77">
        <v>0</v>
      </c>
      <c r="L27" s="78">
        <v>0</v>
      </c>
      <c r="M27" s="77">
        <v>0</v>
      </c>
      <c r="N27" s="78">
        <v>0</v>
      </c>
      <c r="O27" s="11"/>
      <c r="P27" s="12">
        <f t="shared" si="10"/>
        <v>0.77695167286245348</v>
      </c>
      <c r="Q27" s="12">
        <f t="shared" si="20"/>
        <v>0.87096774193548354</v>
      </c>
      <c r="R27" s="13"/>
      <c r="S27" s="12">
        <f t="shared" si="11"/>
        <v>0.97849462365591444</v>
      </c>
      <c r="T27" s="12">
        <f t="shared" si="18"/>
        <v>0.96774193548387155</v>
      </c>
      <c r="U27" s="13"/>
      <c r="W27" s="14"/>
      <c r="Y27" s="12">
        <f t="shared" si="19"/>
        <v>0.82395970739896851</v>
      </c>
      <c r="Z27" s="12">
        <f t="shared" si="12"/>
        <v>0.97311827956989294</v>
      </c>
      <c r="AB27" s="12">
        <f t="shared" si="13"/>
        <v>0.87772314825918396</v>
      </c>
      <c r="AC27" s="12">
        <f t="shared" si="13"/>
        <v>0.91935483870967749</v>
      </c>
      <c r="AD27" s="13"/>
      <c r="AF27" s="15">
        <v>595</v>
      </c>
      <c r="AG27" s="16">
        <f t="shared" si="14"/>
        <v>4.1638655462184886</v>
      </c>
      <c r="AH27" s="16">
        <f t="shared" si="15"/>
        <v>3.8949579831932772</v>
      </c>
      <c r="AI27" s="17"/>
      <c r="AJ27" s="16">
        <f t="shared" si="16"/>
        <v>8.0588235294117663</v>
      </c>
    </row>
    <row r="28" spans="1:36" x14ac:dyDescent="0.35">
      <c r="A28" s="66"/>
      <c r="B28" s="40" t="s">
        <v>49</v>
      </c>
      <c r="C28" s="41">
        <f>#REF!</f>
        <v>1860</v>
      </c>
      <c r="D28" s="42">
        <f>#REF!</f>
        <v>1552.5000000000002</v>
      </c>
      <c r="E28" s="77">
        <v>930</v>
      </c>
      <c r="F28" s="78">
        <v>813.75000000000011</v>
      </c>
      <c r="G28" s="77">
        <v>930</v>
      </c>
      <c r="H28" s="78">
        <v>930.00000000000045</v>
      </c>
      <c r="I28" s="77">
        <v>620</v>
      </c>
      <c r="J28" s="78">
        <v>670.00000000000011</v>
      </c>
      <c r="K28" s="77">
        <v>0</v>
      </c>
      <c r="L28" s="78">
        <v>0</v>
      </c>
      <c r="M28" s="77">
        <v>0</v>
      </c>
      <c r="N28" s="78">
        <v>0</v>
      </c>
      <c r="O28" s="11"/>
      <c r="P28" s="12">
        <f t="shared" si="10"/>
        <v>0.83467741935483886</v>
      </c>
      <c r="Q28" s="12">
        <f t="shared" si="20"/>
        <v>0.87500000000000011</v>
      </c>
      <c r="R28" s="13"/>
      <c r="S28" s="12">
        <f t="shared" si="11"/>
        <v>1.0000000000000004</v>
      </c>
      <c r="T28" s="12">
        <f t="shared" si="18"/>
        <v>1.0806451612903227</v>
      </c>
      <c r="U28" s="13"/>
      <c r="W28" s="14"/>
      <c r="Y28" s="12">
        <f t="shared" si="19"/>
        <v>0.85483870967741948</v>
      </c>
      <c r="Z28" s="12">
        <f t="shared" si="12"/>
        <v>1.0403225806451615</v>
      </c>
      <c r="AB28" s="12">
        <f t="shared" si="13"/>
        <v>0.91733870967741971</v>
      </c>
      <c r="AC28" s="12">
        <f t="shared" si="13"/>
        <v>0.97782258064516148</v>
      </c>
      <c r="AD28" s="13"/>
      <c r="AF28" s="15">
        <v>664</v>
      </c>
      <c r="AG28" s="16">
        <f t="shared" si="14"/>
        <v>3.73870481927711</v>
      </c>
      <c r="AH28" s="16">
        <f t="shared" si="15"/>
        <v>2.2345632530120487</v>
      </c>
      <c r="AI28" s="17"/>
      <c r="AJ28" s="16">
        <f t="shared" si="16"/>
        <v>5.9732680722891578</v>
      </c>
    </row>
    <row r="29" spans="1:36" x14ac:dyDescent="0.35">
      <c r="A29" s="66"/>
      <c r="B29" s="40" t="s">
        <v>50</v>
      </c>
      <c r="C29" s="41">
        <f>#REF!</f>
        <v>2325</v>
      </c>
      <c r="D29" s="42">
        <f>#REF!</f>
        <v>2332.4999999999995</v>
      </c>
      <c r="E29" s="85">
        <v>2325</v>
      </c>
      <c r="F29" s="86">
        <v>2002.4999999999998</v>
      </c>
      <c r="G29" s="85">
        <v>1240</v>
      </c>
      <c r="H29" s="86">
        <v>1080</v>
      </c>
      <c r="I29" s="85">
        <v>1240</v>
      </c>
      <c r="J29" s="86">
        <v>890.00000000000034</v>
      </c>
      <c r="K29" s="85">
        <v>0</v>
      </c>
      <c r="L29" s="86">
        <v>0</v>
      </c>
      <c r="M29" s="85">
        <v>0</v>
      </c>
      <c r="N29" s="86">
        <v>0</v>
      </c>
      <c r="O29" s="11"/>
      <c r="P29" s="12">
        <f t="shared" si="10"/>
        <v>1.0032258064516126</v>
      </c>
      <c r="Q29" s="12">
        <f t="shared" si="20"/>
        <v>0.86129032258064508</v>
      </c>
      <c r="R29" s="13"/>
      <c r="S29" s="12">
        <f t="shared" si="11"/>
        <v>0.87096774193548387</v>
      </c>
      <c r="T29" s="12">
        <f t="shared" si="18"/>
        <v>0.71774193548387122</v>
      </c>
      <c r="U29" s="13"/>
      <c r="W29" s="14"/>
      <c r="Y29" s="12">
        <f t="shared" si="19"/>
        <v>0.93225806451612891</v>
      </c>
      <c r="Z29" s="12">
        <f t="shared" si="12"/>
        <v>0.79435483870967749</v>
      </c>
      <c r="AB29" s="12">
        <f t="shared" si="13"/>
        <v>0.93709677419354831</v>
      </c>
      <c r="AC29" s="12">
        <f t="shared" si="13"/>
        <v>0.7895161290322581</v>
      </c>
      <c r="AD29" s="13"/>
      <c r="AF29" s="15">
        <v>877</v>
      </c>
      <c r="AG29" s="16">
        <f t="shared" si="14"/>
        <v>3.8911060433295321</v>
      </c>
      <c r="AH29" s="16">
        <f t="shared" si="15"/>
        <v>3.298175598631699</v>
      </c>
      <c r="AI29" s="17"/>
      <c r="AJ29" s="16">
        <f t="shared" si="16"/>
        <v>7.1892816419612302</v>
      </c>
    </row>
    <row r="30" spans="1:36" x14ac:dyDescent="0.35">
      <c r="A30" s="66"/>
      <c r="B30" s="40" t="s">
        <v>51</v>
      </c>
      <c r="C30" s="41">
        <f>#REF!</f>
        <v>1860</v>
      </c>
      <c r="D30" s="42">
        <f>#REF!</f>
        <v>1890.0000000000005</v>
      </c>
      <c r="E30" s="85">
        <v>1743.75</v>
      </c>
      <c r="F30" s="86">
        <v>2077.5</v>
      </c>
      <c r="G30" s="85">
        <v>930</v>
      </c>
      <c r="H30" s="86">
        <v>950.00000000000045</v>
      </c>
      <c r="I30" s="85">
        <v>930</v>
      </c>
      <c r="J30" s="86">
        <v>1309.9999999999998</v>
      </c>
      <c r="K30" s="85">
        <v>0</v>
      </c>
      <c r="L30" s="86">
        <v>0</v>
      </c>
      <c r="M30" s="85">
        <v>0</v>
      </c>
      <c r="N30" s="86">
        <v>0</v>
      </c>
      <c r="O30" s="11"/>
      <c r="P30" s="12">
        <f t="shared" si="10"/>
        <v>1.0161290322580647</v>
      </c>
      <c r="Q30" s="12">
        <f t="shared" si="20"/>
        <v>1.1913978494623656</v>
      </c>
      <c r="R30" s="13"/>
      <c r="S30" s="12">
        <f t="shared" si="11"/>
        <v>1.0215053763440864</v>
      </c>
      <c r="T30" s="12">
        <f t="shared" si="18"/>
        <v>1.4086021505376343</v>
      </c>
      <c r="U30" s="13"/>
      <c r="W30" s="14"/>
      <c r="Y30" s="12">
        <f t="shared" si="19"/>
        <v>1.1037634408602153</v>
      </c>
      <c r="Z30" s="12">
        <f t="shared" si="12"/>
        <v>1.2150537634408605</v>
      </c>
      <c r="AB30" s="12">
        <f t="shared" si="13"/>
        <v>1.0188172043010755</v>
      </c>
      <c r="AC30" s="12">
        <f t="shared" si="13"/>
        <v>1.2999999999999998</v>
      </c>
      <c r="AD30" s="13"/>
      <c r="AF30" s="15">
        <v>881</v>
      </c>
      <c r="AG30" s="16">
        <f t="shared" si="14"/>
        <v>3.2236095346197513</v>
      </c>
      <c r="AH30" s="16">
        <f t="shared" si="15"/>
        <v>3.8450624290578888</v>
      </c>
      <c r="AI30" s="17"/>
      <c r="AJ30" s="16">
        <f t="shared" si="16"/>
        <v>7.0686719636776401</v>
      </c>
    </row>
    <row r="31" spans="1:36" x14ac:dyDescent="0.35">
      <c r="A31" s="66"/>
      <c r="B31" s="40" t="s">
        <v>52</v>
      </c>
      <c r="C31" s="41">
        <f>#REF!</f>
        <v>1860</v>
      </c>
      <c r="D31" s="42">
        <f>#REF!</f>
        <v>1695</v>
      </c>
      <c r="E31" s="85">
        <v>1627.5</v>
      </c>
      <c r="F31" s="86">
        <v>1665.0000000000005</v>
      </c>
      <c r="G31" s="85">
        <v>930</v>
      </c>
      <c r="H31" s="86">
        <v>930.00000000000045</v>
      </c>
      <c r="I31" s="85">
        <v>620</v>
      </c>
      <c r="J31" s="86">
        <v>1100.0000000000002</v>
      </c>
      <c r="K31" s="85">
        <v>0</v>
      </c>
      <c r="L31" s="86">
        <v>0</v>
      </c>
      <c r="M31" s="85">
        <v>0</v>
      </c>
      <c r="N31" s="86">
        <v>0</v>
      </c>
      <c r="O31" s="11"/>
      <c r="P31" s="12">
        <f t="shared" si="10"/>
        <v>0.91129032258064513</v>
      </c>
      <c r="Q31" s="12">
        <f t="shared" si="20"/>
        <v>1.0230414746543781</v>
      </c>
      <c r="R31" s="13"/>
      <c r="S31" s="12">
        <f t="shared" si="11"/>
        <v>1.0000000000000004</v>
      </c>
      <c r="T31" s="12">
        <f t="shared" si="18"/>
        <v>1.7741935483870972</v>
      </c>
      <c r="U31" s="13"/>
      <c r="W31" s="14"/>
      <c r="Y31" s="12">
        <f t="shared" si="19"/>
        <v>0.96716589861751157</v>
      </c>
      <c r="Z31" s="12">
        <f t="shared" si="12"/>
        <v>1.3870967741935489</v>
      </c>
      <c r="AB31" s="12">
        <f t="shared" si="13"/>
        <v>0.95564516129032273</v>
      </c>
      <c r="AC31" s="12">
        <f t="shared" si="13"/>
        <v>1.3986175115207375</v>
      </c>
      <c r="AD31" s="13"/>
      <c r="AF31" s="15">
        <v>629</v>
      </c>
      <c r="AG31" s="16">
        <f t="shared" si="14"/>
        <v>4.1732909379968213</v>
      </c>
      <c r="AH31" s="16">
        <f t="shared" si="15"/>
        <v>4.3958664546899859</v>
      </c>
      <c r="AI31" s="17"/>
      <c r="AJ31" s="16">
        <f t="shared" si="16"/>
        <v>8.5691573926868063</v>
      </c>
    </row>
    <row r="32" spans="1:36" x14ac:dyDescent="0.35">
      <c r="A32" s="66"/>
      <c r="B32" s="40" t="s">
        <v>53</v>
      </c>
      <c r="C32" s="41">
        <f>#REF!</f>
        <v>2557.5</v>
      </c>
      <c r="D32" s="42">
        <f>#REF!</f>
        <v>2925</v>
      </c>
      <c r="E32" s="85">
        <v>1860</v>
      </c>
      <c r="F32" s="86">
        <v>1980</v>
      </c>
      <c r="G32" s="85">
        <v>1550</v>
      </c>
      <c r="H32" s="86">
        <v>1239.9999999999998</v>
      </c>
      <c r="I32" s="85">
        <v>930</v>
      </c>
      <c r="J32" s="86">
        <v>920.00000000000045</v>
      </c>
      <c r="K32" s="85">
        <v>0</v>
      </c>
      <c r="L32" s="86">
        <v>0</v>
      </c>
      <c r="M32" s="85">
        <v>0</v>
      </c>
      <c r="N32" s="86">
        <v>0</v>
      </c>
      <c r="O32" s="11"/>
      <c r="P32" s="12">
        <f t="shared" si="10"/>
        <v>1.1436950146627567</v>
      </c>
      <c r="Q32" s="12">
        <f t="shared" si="20"/>
        <v>1.064516129032258</v>
      </c>
      <c r="R32" s="13"/>
      <c r="S32" s="12">
        <f t="shared" si="11"/>
        <v>0.79999999999999982</v>
      </c>
      <c r="T32" s="12">
        <f t="shared" si="18"/>
        <v>0.98924731182795744</v>
      </c>
      <c r="U32" s="13"/>
      <c r="W32" s="14"/>
      <c r="Y32" s="12">
        <f t="shared" si="19"/>
        <v>1.1041055718475072</v>
      </c>
      <c r="Z32" s="12">
        <f t="shared" ref="Z32" si="21">SUM(S32:T32)/2</f>
        <v>0.89462365591397863</v>
      </c>
      <c r="AB32" s="12">
        <f t="shared" si="13"/>
        <v>0.97184750733137826</v>
      </c>
      <c r="AC32" s="12">
        <f t="shared" si="13"/>
        <v>1.0268817204301077</v>
      </c>
      <c r="AD32" s="13"/>
      <c r="AF32" s="15">
        <v>741</v>
      </c>
      <c r="AG32" s="16">
        <f t="shared" si="14"/>
        <v>5.620782726045884</v>
      </c>
      <c r="AH32" s="16">
        <f t="shared" si="15"/>
        <v>3.9136302294197036</v>
      </c>
      <c r="AI32" s="17"/>
      <c r="AJ32" s="16">
        <f t="shared" si="16"/>
        <v>9.5344129554655872</v>
      </c>
    </row>
    <row r="33" spans="1:36" x14ac:dyDescent="0.35">
      <c r="A33" s="66"/>
      <c r="B33" s="40" t="s">
        <v>54</v>
      </c>
      <c r="C33" s="41">
        <f>#REF!</f>
        <v>3022.5</v>
      </c>
      <c r="D33" s="42">
        <f>#REF!</f>
        <v>2632.5</v>
      </c>
      <c r="E33" s="85">
        <v>1627.5</v>
      </c>
      <c r="F33" s="86">
        <v>1702.4999999999998</v>
      </c>
      <c r="G33" s="85">
        <v>930</v>
      </c>
      <c r="H33" s="86">
        <v>930.00000000000045</v>
      </c>
      <c r="I33" s="85">
        <v>930</v>
      </c>
      <c r="J33" s="86">
        <v>960.00000000000045</v>
      </c>
      <c r="K33" s="85">
        <v>0</v>
      </c>
      <c r="L33" s="86">
        <v>0</v>
      </c>
      <c r="M33" s="85">
        <v>0</v>
      </c>
      <c r="N33" s="86">
        <v>0</v>
      </c>
      <c r="O33" s="11"/>
      <c r="P33" s="12">
        <f t="shared" si="10"/>
        <v>0.87096774193548387</v>
      </c>
      <c r="Q33" s="12">
        <f t="shared" si="20"/>
        <v>1.0460829493087556</v>
      </c>
      <c r="R33" s="13"/>
      <c r="S33" s="12">
        <f t="shared" si="11"/>
        <v>1.0000000000000004</v>
      </c>
      <c r="T33" s="12">
        <f t="shared" si="18"/>
        <v>1.0322580645161294</v>
      </c>
      <c r="U33" s="13"/>
      <c r="W33" s="14"/>
      <c r="Y33" s="12">
        <f t="shared" si="19"/>
        <v>0.95852534562211966</v>
      </c>
      <c r="Z33" s="12">
        <f t="shared" si="12"/>
        <v>1.0161290322580649</v>
      </c>
      <c r="AB33" s="12">
        <f t="shared" si="13"/>
        <v>0.93548387096774221</v>
      </c>
      <c r="AC33" s="12">
        <f t="shared" si="13"/>
        <v>1.0391705069124426</v>
      </c>
      <c r="AD33" s="13"/>
      <c r="AF33" s="15">
        <v>916</v>
      </c>
      <c r="AG33" s="16">
        <f t="shared" si="14"/>
        <v>3.8891921397379918</v>
      </c>
      <c r="AH33" s="16">
        <f t="shared" si="15"/>
        <v>2.9066593886462884</v>
      </c>
      <c r="AI33" s="17"/>
      <c r="AJ33" s="16">
        <f t="shared" si="16"/>
        <v>6.7958515283842793</v>
      </c>
    </row>
    <row r="34" spans="1:36" x14ac:dyDescent="0.35">
      <c r="A34" s="66"/>
      <c r="B34" s="40" t="s">
        <v>55</v>
      </c>
      <c r="C34" s="45">
        <f>#REF!</f>
        <v>1860</v>
      </c>
      <c r="D34" s="46">
        <f>#REF!</f>
        <v>1664.9999999999993</v>
      </c>
      <c r="E34" s="87">
        <v>1627.5</v>
      </c>
      <c r="F34" s="88">
        <v>1515.0000000000002</v>
      </c>
      <c r="G34" s="87">
        <v>930</v>
      </c>
      <c r="H34" s="88">
        <v>1010.0000000000002</v>
      </c>
      <c r="I34" s="85">
        <v>620</v>
      </c>
      <c r="J34" s="86">
        <v>1010.0000000000002</v>
      </c>
      <c r="K34" s="87">
        <v>0</v>
      </c>
      <c r="L34" s="88">
        <v>0</v>
      </c>
      <c r="M34" s="85">
        <v>0</v>
      </c>
      <c r="N34" s="86">
        <v>0</v>
      </c>
      <c r="O34" s="11"/>
      <c r="P34" s="12">
        <f t="shared" si="10"/>
        <v>0.89516129032258029</v>
      </c>
      <c r="Q34" s="12">
        <f t="shared" si="20"/>
        <v>0.93087557603686655</v>
      </c>
      <c r="R34" s="13"/>
      <c r="S34" s="12">
        <f t="shared" si="11"/>
        <v>1.0860215053763442</v>
      </c>
      <c r="T34" s="12">
        <f t="shared" si="18"/>
        <v>1.6290322580645165</v>
      </c>
      <c r="U34" s="13"/>
      <c r="W34" s="14"/>
      <c r="Y34" s="12">
        <f t="shared" si="19"/>
        <v>0.91301843317972342</v>
      </c>
      <c r="Z34" s="12">
        <f t="shared" si="12"/>
        <v>1.3575268817204305</v>
      </c>
      <c r="AB34" s="12">
        <f t="shared" si="13"/>
        <v>0.99059139784946226</v>
      </c>
      <c r="AC34" s="12">
        <f t="shared" si="13"/>
        <v>1.2799539170506915</v>
      </c>
      <c r="AD34" s="13"/>
      <c r="AF34" s="15">
        <v>706</v>
      </c>
      <c r="AG34" s="16">
        <f t="shared" si="14"/>
        <v>3.7889518413597729</v>
      </c>
      <c r="AH34" s="16">
        <f t="shared" si="15"/>
        <v>3.5764872521246467</v>
      </c>
      <c r="AI34" s="17"/>
      <c r="AJ34" s="16">
        <f t="shared" si="16"/>
        <v>7.3654390934844196</v>
      </c>
    </row>
    <row r="35" spans="1:36" x14ac:dyDescent="0.35">
      <c r="A35" s="66"/>
      <c r="B35" s="40" t="s">
        <v>56</v>
      </c>
      <c r="C35" s="41">
        <f>#REF!</f>
        <v>1860</v>
      </c>
      <c r="D35" s="42">
        <f>#REF!</f>
        <v>1987.5</v>
      </c>
      <c r="E35" s="85">
        <v>1627.5</v>
      </c>
      <c r="F35" s="86">
        <v>1830</v>
      </c>
      <c r="G35" s="85">
        <v>930</v>
      </c>
      <c r="H35" s="86">
        <v>1199.9999999999998</v>
      </c>
      <c r="I35" s="85">
        <v>930</v>
      </c>
      <c r="J35" s="86">
        <v>1380.0000000000005</v>
      </c>
      <c r="K35" s="85">
        <v>0</v>
      </c>
      <c r="L35" s="86">
        <v>0</v>
      </c>
      <c r="M35" s="85">
        <v>0</v>
      </c>
      <c r="N35" s="86">
        <v>0</v>
      </c>
      <c r="O35" s="11"/>
      <c r="P35" s="12">
        <f t="shared" si="10"/>
        <v>1.0685483870967742</v>
      </c>
      <c r="Q35" s="12">
        <f t="shared" si="20"/>
        <v>1.1244239631336406</v>
      </c>
      <c r="R35" s="13"/>
      <c r="S35" s="12">
        <f t="shared" si="11"/>
        <v>1.290322580645161</v>
      </c>
      <c r="T35" s="12">
        <f t="shared" si="18"/>
        <v>1.4838709677419359</v>
      </c>
      <c r="U35" s="13"/>
      <c r="W35" s="14"/>
      <c r="Y35" s="12">
        <f t="shared" si="19"/>
        <v>1.0964861751152073</v>
      </c>
      <c r="Z35" s="12">
        <f t="shared" si="12"/>
        <v>1.3870967741935485</v>
      </c>
      <c r="AB35" s="12">
        <f t="shared" si="13"/>
        <v>1.1794354838709675</v>
      </c>
      <c r="AC35" s="12">
        <f t="shared" si="13"/>
        <v>1.3041474654377883</v>
      </c>
      <c r="AD35" s="13"/>
      <c r="AF35" s="15">
        <v>812</v>
      </c>
      <c r="AG35" s="16">
        <f t="shared" si="14"/>
        <v>3.9254926108374386</v>
      </c>
      <c r="AH35" s="16">
        <f t="shared" si="15"/>
        <v>3.9532019704433505</v>
      </c>
      <c r="AI35" s="17"/>
      <c r="AJ35" s="16">
        <f t="shared" si="16"/>
        <v>7.8786945812807883</v>
      </c>
    </row>
    <row r="36" spans="1:36" x14ac:dyDescent="0.35">
      <c r="A36" s="66"/>
      <c r="B36" s="40" t="s">
        <v>57</v>
      </c>
      <c r="C36" s="41">
        <f>#REF!</f>
        <v>2092.5</v>
      </c>
      <c r="D36" s="42">
        <f>#REF!</f>
        <v>2152.4999999999995</v>
      </c>
      <c r="E36" s="85">
        <v>1860</v>
      </c>
      <c r="F36" s="86">
        <v>1365</v>
      </c>
      <c r="G36" s="85">
        <v>930</v>
      </c>
      <c r="H36" s="86">
        <v>950.00000000000045</v>
      </c>
      <c r="I36" s="85">
        <v>930</v>
      </c>
      <c r="J36" s="86">
        <v>910.00000000000034</v>
      </c>
      <c r="K36" s="85">
        <v>0</v>
      </c>
      <c r="L36" s="86">
        <v>0</v>
      </c>
      <c r="M36" s="85">
        <v>0</v>
      </c>
      <c r="N36" s="86">
        <v>0</v>
      </c>
      <c r="O36" s="11"/>
      <c r="P36" s="12">
        <f t="shared" si="10"/>
        <v>1.0286738351254479</v>
      </c>
      <c r="Q36" s="12">
        <f t="shared" si="20"/>
        <v>0.7338709677419355</v>
      </c>
      <c r="R36" s="13"/>
      <c r="S36" s="12">
        <f t="shared" si="11"/>
        <v>1.0215053763440864</v>
      </c>
      <c r="T36" s="12">
        <f t="shared" si="18"/>
        <v>0.97849462365591433</v>
      </c>
      <c r="U36" s="13"/>
      <c r="W36" s="14"/>
      <c r="Y36" s="12">
        <f t="shared" si="19"/>
        <v>0.88127240143369168</v>
      </c>
      <c r="Z36" s="12">
        <f t="shared" si="12"/>
        <v>1.0000000000000004</v>
      </c>
      <c r="AB36" s="12">
        <f t="shared" ref="AB36:AC42" si="22">(P36+S36)/2</f>
        <v>1.0250896057347672</v>
      </c>
      <c r="AC36" s="12">
        <f t="shared" si="22"/>
        <v>0.85618279569892497</v>
      </c>
      <c r="AD36" s="13"/>
      <c r="AF36" s="15">
        <v>813</v>
      </c>
      <c r="AG36" s="16">
        <f t="shared" si="14"/>
        <v>3.8161131611316113</v>
      </c>
      <c r="AH36" s="16">
        <f t="shared" si="15"/>
        <v>2.7982779827798283</v>
      </c>
      <c r="AI36" s="17"/>
      <c r="AJ36" s="16">
        <f t="shared" si="16"/>
        <v>6.6143911439114387</v>
      </c>
    </row>
    <row r="37" spans="1:36" x14ac:dyDescent="0.35">
      <c r="A37" s="66"/>
      <c r="B37" s="40" t="s">
        <v>58</v>
      </c>
      <c r="C37" s="41">
        <f>#REF!</f>
        <v>1395</v>
      </c>
      <c r="D37" s="42">
        <f>#REF!</f>
        <v>1710.0000000000007</v>
      </c>
      <c r="E37" s="85">
        <v>1162.5</v>
      </c>
      <c r="F37" s="86">
        <v>1192.4999999999998</v>
      </c>
      <c r="G37" s="85">
        <v>930</v>
      </c>
      <c r="H37" s="86">
        <v>1180.0000000000002</v>
      </c>
      <c r="I37" s="85">
        <v>620</v>
      </c>
      <c r="J37" s="86">
        <v>680.00000000000011</v>
      </c>
      <c r="K37" s="85">
        <v>0</v>
      </c>
      <c r="L37" s="86">
        <v>0</v>
      </c>
      <c r="M37" s="85">
        <v>0</v>
      </c>
      <c r="N37" s="86">
        <v>0</v>
      </c>
      <c r="O37" s="11"/>
      <c r="P37" s="12">
        <f t="shared" si="10"/>
        <v>1.2258064516129037</v>
      </c>
      <c r="Q37" s="12">
        <f t="shared" si="20"/>
        <v>1.0258064516129031</v>
      </c>
      <c r="R37" s="13"/>
      <c r="S37" s="12">
        <f t="shared" si="11"/>
        <v>1.2688172043010755</v>
      </c>
      <c r="T37" s="12">
        <f t="shared" si="18"/>
        <v>1.0967741935483872</v>
      </c>
      <c r="U37" s="13"/>
      <c r="W37" s="14"/>
      <c r="Y37" s="12">
        <f t="shared" si="19"/>
        <v>1.1258064516129034</v>
      </c>
      <c r="Z37" s="12">
        <f t="shared" si="12"/>
        <v>1.1827956989247315</v>
      </c>
      <c r="AB37" s="12">
        <f t="shared" si="22"/>
        <v>1.2473118279569895</v>
      </c>
      <c r="AC37" s="12">
        <f t="shared" si="22"/>
        <v>1.0612903225806452</v>
      </c>
      <c r="AD37" s="13"/>
      <c r="AF37" s="15">
        <v>585</v>
      </c>
      <c r="AG37" s="16">
        <f t="shared" si="14"/>
        <v>4.9401709401709422</v>
      </c>
      <c r="AH37" s="16">
        <f t="shared" si="15"/>
        <v>3.200854700854701</v>
      </c>
      <c r="AI37" s="17"/>
      <c r="AJ37" s="16">
        <f t="shared" si="16"/>
        <v>8.1410256410256423</v>
      </c>
    </row>
    <row r="38" spans="1:36" x14ac:dyDescent="0.35">
      <c r="A38" s="66"/>
      <c r="B38" s="40" t="s">
        <v>59</v>
      </c>
      <c r="C38" s="41">
        <f>#REF!</f>
        <v>2790</v>
      </c>
      <c r="D38" s="42">
        <f>#REF!</f>
        <v>2040.0000000000005</v>
      </c>
      <c r="E38" s="85">
        <v>2325</v>
      </c>
      <c r="F38" s="86">
        <v>1282.4999999999998</v>
      </c>
      <c r="G38" s="85">
        <v>1860</v>
      </c>
      <c r="H38" s="86">
        <v>1380</v>
      </c>
      <c r="I38" s="85">
        <v>1550</v>
      </c>
      <c r="J38" s="86">
        <v>750.00000000000045</v>
      </c>
      <c r="K38" s="85">
        <v>0</v>
      </c>
      <c r="L38" s="86">
        <v>0</v>
      </c>
      <c r="M38" s="85">
        <v>0</v>
      </c>
      <c r="N38" s="86">
        <v>0</v>
      </c>
      <c r="O38" s="11"/>
      <c r="P38" s="12">
        <f t="shared" si="10"/>
        <v>0.73118279569892486</v>
      </c>
      <c r="Q38" s="12">
        <f t="shared" si="20"/>
        <v>0.55161290322580636</v>
      </c>
      <c r="R38" s="13"/>
      <c r="S38" s="12">
        <f t="shared" si="11"/>
        <v>0.74193548387096775</v>
      </c>
      <c r="T38" s="12">
        <f t="shared" si="18"/>
        <v>0.48387096774193578</v>
      </c>
      <c r="U38" s="13"/>
      <c r="W38" s="14"/>
      <c r="Y38" s="12">
        <f t="shared" si="19"/>
        <v>0.64139784946236555</v>
      </c>
      <c r="Z38" s="12">
        <f t="shared" si="12"/>
        <v>0.61290322580645173</v>
      </c>
      <c r="AB38" s="12">
        <f t="shared" si="22"/>
        <v>0.73655913978494625</v>
      </c>
      <c r="AC38" s="12">
        <f t="shared" si="22"/>
        <v>0.51774193548387104</v>
      </c>
      <c r="AD38" s="13"/>
      <c r="AF38" s="15">
        <v>645</v>
      </c>
      <c r="AG38" s="16">
        <f t="shared" si="14"/>
        <v>5.3023255813953494</v>
      </c>
      <c r="AH38" s="16">
        <f t="shared" si="15"/>
        <v>3.1511627906976747</v>
      </c>
      <c r="AI38" s="17"/>
      <c r="AJ38" s="16">
        <f t="shared" si="16"/>
        <v>8.4534883720930232</v>
      </c>
    </row>
    <row r="39" spans="1:36" x14ac:dyDescent="0.35">
      <c r="A39" s="66"/>
      <c r="B39" s="40" t="s">
        <v>60</v>
      </c>
      <c r="C39" s="41">
        <f>#REF!</f>
        <v>2790</v>
      </c>
      <c r="D39" s="42">
        <f>#REF!</f>
        <v>2565</v>
      </c>
      <c r="E39" s="85">
        <v>2325</v>
      </c>
      <c r="F39" s="86">
        <v>1912.5000000000005</v>
      </c>
      <c r="G39" s="85">
        <v>1550</v>
      </c>
      <c r="H39" s="86">
        <v>1550</v>
      </c>
      <c r="I39" s="85">
        <v>1240</v>
      </c>
      <c r="J39" s="86">
        <v>1290</v>
      </c>
      <c r="K39" s="85">
        <v>0</v>
      </c>
      <c r="L39" s="86">
        <v>0</v>
      </c>
      <c r="M39" s="85">
        <v>0</v>
      </c>
      <c r="N39" s="86">
        <v>0</v>
      </c>
      <c r="O39" s="11"/>
      <c r="P39" s="12">
        <f t="shared" si="10"/>
        <v>0.91935483870967738</v>
      </c>
      <c r="Q39" s="12">
        <f t="shared" si="20"/>
        <v>0.82258064516129048</v>
      </c>
      <c r="R39" s="13"/>
      <c r="S39" s="12">
        <f t="shared" si="11"/>
        <v>1</v>
      </c>
      <c r="T39" s="12">
        <f t="shared" si="18"/>
        <v>1.0403225806451613</v>
      </c>
      <c r="U39" s="13"/>
      <c r="W39" s="14"/>
      <c r="Y39" s="12">
        <f t="shared" si="19"/>
        <v>0.87096774193548399</v>
      </c>
      <c r="Z39" s="12">
        <f t="shared" si="12"/>
        <v>1.0201612903225805</v>
      </c>
      <c r="AB39" s="12">
        <f t="shared" si="22"/>
        <v>0.95967741935483875</v>
      </c>
      <c r="AC39" s="12">
        <f t="shared" si="22"/>
        <v>0.93145161290322587</v>
      </c>
      <c r="AD39" s="13"/>
      <c r="AF39" s="15">
        <v>1050</v>
      </c>
      <c r="AG39" s="16">
        <f t="shared" si="14"/>
        <v>3.9190476190476189</v>
      </c>
      <c r="AH39" s="16">
        <f t="shared" si="15"/>
        <v>3.0500000000000003</v>
      </c>
      <c r="AI39" s="17"/>
      <c r="AJ39" s="16">
        <f t="shared" si="16"/>
        <v>6.9690476190476192</v>
      </c>
    </row>
    <row r="40" spans="1:36" x14ac:dyDescent="0.35">
      <c r="A40" s="66"/>
      <c r="B40" s="40" t="s">
        <v>61</v>
      </c>
      <c r="C40" s="41">
        <f>#REF!</f>
        <v>1860</v>
      </c>
      <c r="D40" s="41">
        <f>#REF!</f>
        <v>1398.75</v>
      </c>
      <c r="E40" s="85">
        <v>930</v>
      </c>
      <c r="F40" s="85">
        <v>1199.9999999999998</v>
      </c>
      <c r="G40" s="85">
        <v>1240</v>
      </c>
      <c r="H40" s="85">
        <v>910.00000000000045</v>
      </c>
      <c r="I40" s="85">
        <v>620</v>
      </c>
      <c r="J40" s="85">
        <v>1070</v>
      </c>
      <c r="K40" s="85">
        <v>0</v>
      </c>
      <c r="L40" s="85">
        <v>0</v>
      </c>
      <c r="M40" s="85">
        <v>0</v>
      </c>
      <c r="N40" s="85">
        <v>0</v>
      </c>
      <c r="O40" s="11"/>
      <c r="P40" s="12">
        <f>D40/C40</f>
        <v>0.75201612903225812</v>
      </c>
      <c r="Q40" s="12">
        <f t="shared" si="20"/>
        <v>1.290322580645161</v>
      </c>
      <c r="R40" s="13"/>
      <c r="S40" s="12">
        <f t="shared" si="11"/>
        <v>0.73387096774193583</v>
      </c>
      <c r="T40" s="12">
        <f t="shared" si="18"/>
        <v>1.7258064516129032</v>
      </c>
      <c r="U40" s="13"/>
      <c r="W40" s="14"/>
      <c r="Y40" s="12">
        <f t="shared" si="19"/>
        <v>1.0211693548387095</v>
      </c>
      <c r="Z40" s="12">
        <f t="shared" si="12"/>
        <v>1.2298387096774195</v>
      </c>
      <c r="AB40" s="12">
        <f t="shared" si="22"/>
        <v>0.74294354838709697</v>
      </c>
      <c r="AC40" s="12">
        <f t="shared" si="22"/>
        <v>1.508064516129032</v>
      </c>
      <c r="AD40" s="13"/>
      <c r="AF40" s="15">
        <v>331</v>
      </c>
      <c r="AG40" s="16">
        <f t="shared" si="14"/>
        <v>6.9750755287009074</v>
      </c>
      <c r="AH40" s="16">
        <f t="shared" si="15"/>
        <v>6.8580060422960729</v>
      </c>
      <c r="AI40" s="17"/>
      <c r="AJ40" s="16">
        <f t="shared" si="16"/>
        <v>13.833081570996979</v>
      </c>
    </row>
    <row r="41" spans="1:36" x14ac:dyDescent="0.35">
      <c r="A41" s="66"/>
      <c r="B41" s="40" t="s">
        <v>62</v>
      </c>
      <c r="C41" s="41">
        <f>#REF!</f>
        <v>2092.5</v>
      </c>
      <c r="D41" s="42">
        <f>#REF!</f>
        <v>1559.9999999999998</v>
      </c>
      <c r="E41" s="85">
        <v>1627.5</v>
      </c>
      <c r="F41" s="86">
        <v>1387.4999999999995</v>
      </c>
      <c r="G41" s="85">
        <v>930</v>
      </c>
      <c r="H41" s="86">
        <v>940.00000000000057</v>
      </c>
      <c r="I41" s="85">
        <v>930</v>
      </c>
      <c r="J41" s="86">
        <v>990.00000000000034</v>
      </c>
      <c r="K41" s="85">
        <v>0</v>
      </c>
      <c r="L41" s="86">
        <v>0</v>
      </c>
      <c r="M41" s="85">
        <v>0</v>
      </c>
      <c r="N41" s="86">
        <v>0</v>
      </c>
      <c r="O41" s="11"/>
      <c r="P41" s="12">
        <f t="shared" si="10"/>
        <v>0.74551971326164868</v>
      </c>
      <c r="Q41" s="12">
        <f t="shared" si="20"/>
        <v>0.85253456221198132</v>
      </c>
      <c r="R41" s="13"/>
      <c r="S41" s="12">
        <f t="shared" si="11"/>
        <v>1.0107526881720437</v>
      </c>
      <c r="T41" s="12">
        <f>J41/I41</f>
        <v>1.0645161290322585</v>
      </c>
      <c r="U41" s="13"/>
      <c r="W41" s="14"/>
      <c r="Y41" s="12">
        <f t="shared" si="19"/>
        <v>0.799027137736815</v>
      </c>
      <c r="Z41" s="12">
        <f t="shared" si="12"/>
        <v>1.0376344086021509</v>
      </c>
      <c r="AB41" s="12">
        <f t="shared" si="22"/>
        <v>0.87813620071684617</v>
      </c>
      <c r="AC41" s="12">
        <f t="shared" si="22"/>
        <v>0.95852534562211988</v>
      </c>
      <c r="AD41" s="13"/>
      <c r="AF41" s="15">
        <v>660</v>
      </c>
      <c r="AG41" s="16">
        <f t="shared" si="14"/>
        <v>3.7878787878787885</v>
      </c>
      <c r="AH41" s="16">
        <f t="shared" si="15"/>
        <v>3.6022727272727271</v>
      </c>
      <c r="AI41" s="17"/>
      <c r="AJ41" s="16">
        <f t="shared" si="16"/>
        <v>7.3901515151515156</v>
      </c>
    </row>
    <row r="42" spans="1:36" x14ac:dyDescent="0.35">
      <c r="A42" s="66"/>
      <c r="B42" s="40" t="s">
        <v>63</v>
      </c>
      <c r="C42" s="41">
        <f>#REF!</f>
        <v>1395</v>
      </c>
      <c r="D42" s="41">
        <f>#REF!</f>
        <v>1417.5000000000002</v>
      </c>
      <c r="E42" s="85">
        <v>1860</v>
      </c>
      <c r="F42" s="85">
        <v>1395</v>
      </c>
      <c r="G42" s="85">
        <v>620</v>
      </c>
      <c r="H42" s="85">
        <v>740.00000000000045</v>
      </c>
      <c r="I42" s="85">
        <v>930</v>
      </c>
      <c r="J42" s="85">
        <v>850.00000000000057</v>
      </c>
      <c r="K42" s="85">
        <v>0</v>
      </c>
      <c r="L42" s="85">
        <v>0</v>
      </c>
      <c r="M42" s="85">
        <v>0</v>
      </c>
      <c r="N42" s="86">
        <v>0</v>
      </c>
      <c r="O42" s="11"/>
      <c r="P42" s="12">
        <f t="shared" si="10"/>
        <v>1.0161290322580647</v>
      </c>
      <c r="Q42" s="12">
        <f t="shared" si="20"/>
        <v>0.75</v>
      </c>
      <c r="R42" s="12" t="e">
        <f>#REF!/#REF!</f>
        <v>#DIV/0!</v>
      </c>
      <c r="S42" s="12">
        <f t="shared" si="11"/>
        <v>1.1935483870967749</v>
      </c>
      <c r="T42" s="12">
        <f t="shared" si="18"/>
        <v>0.91397849462365655</v>
      </c>
      <c r="U42" s="12" t="e">
        <f>#REF!/#REF!</f>
        <v>#DIV/0!</v>
      </c>
      <c r="W42" s="14"/>
      <c r="Y42" s="12">
        <f t="shared" si="19"/>
        <v>0.88306451612903236</v>
      </c>
      <c r="Z42" s="12">
        <f t="shared" si="12"/>
        <v>1.0537634408602157</v>
      </c>
      <c r="AB42" s="12">
        <f t="shared" si="22"/>
        <v>1.1048387096774199</v>
      </c>
      <c r="AC42" s="12">
        <f t="shared" si="22"/>
        <v>0.83198924731182822</v>
      </c>
      <c r="AD42" s="13"/>
      <c r="AF42" s="15">
        <v>639</v>
      </c>
      <c r="AG42" s="16">
        <f t="shared" si="14"/>
        <v>3.376369327073554</v>
      </c>
      <c r="AH42" s="16">
        <f t="shared" si="15"/>
        <v>3.5133020344287957</v>
      </c>
      <c r="AI42" s="17"/>
      <c r="AJ42" s="16">
        <f>(D42+F42+H42+J42+N42)/AF42</f>
        <v>6.8896713615023488</v>
      </c>
    </row>
    <row r="43" spans="1:36" x14ac:dyDescent="0.35">
      <c r="A43" s="47"/>
      <c r="C43" s="48"/>
      <c r="D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x14ac:dyDescent="0.35">
      <c r="A44" s="47"/>
    </row>
    <row r="45" spans="1:36" x14ac:dyDescent="0.35">
      <c r="A45" s="47"/>
      <c r="E45" s="48"/>
      <c r="F45" s="48"/>
    </row>
  </sheetData>
  <mergeCells count="34">
    <mergeCell ref="A3:B3"/>
    <mergeCell ref="A21:A42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P2:P3"/>
    <mergeCell ref="Q2:Q3"/>
    <mergeCell ref="R2:R3"/>
    <mergeCell ref="S2:S3"/>
    <mergeCell ref="AH2:AH3"/>
  </mergeCells>
  <conditionalFormatting sqref="P4:U42 AB4:AD42 Y4:Z42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2 AB4:AD42 Y4:Z42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2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2022-03-15T11:11:40Z</dcterms:created>
  <dcterms:modified xsi:type="dcterms:W3CDTF">2022-03-15T11:23:14Z</dcterms:modified>
</cp:coreProperties>
</file>